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defaultThemeVersion="124226"/>
  <mc:AlternateContent xmlns:mc="http://schemas.openxmlformats.org/markup-compatibility/2006">
    <mc:Choice Requires="x15">
      <x15ac:absPath xmlns:x15ac="http://schemas.microsoft.com/office/spreadsheetml/2010/11/ac" url="D:\Users\BKU\svenwroblewski\Deutsche Bahn\NIG41 - Dokumente\15_Incentivierung Sperrpausen Effizenz\Bau- und Sperrzeitenkatalog\Finale Fassung\"/>
    </mc:Choice>
  </mc:AlternateContent>
  <xr:revisionPtr revIDLastSave="911" documentId="8_{F8AA4102-D4AC-4771-92AC-D77955F31FD7}" xr6:coauthVersionLast="45" xr6:coauthVersionMax="45" xr10:uidLastSave="{2D0DF677-08CE-4D33-A246-703F600AFE78}"/>
  <bookViews>
    <workbookView xWindow="-28920" yWindow="-120" windowWidth="29040" windowHeight="15840" tabRatio="824" activeTab="5" xr2:uid="{00000000-000D-0000-FFFF-FFFF00000000}"/>
  </bookViews>
  <sheets>
    <sheet name="Inhaltsverzeichnis" sheetId="15" r:id="rId1"/>
    <sheet name="0. Einheiten" sheetId="31" r:id="rId2"/>
    <sheet name="1. Bahnkörper-Tiefbau" sheetId="21" r:id="rId3"/>
    <sheet name="2. Fahrbahn-Oberbau" sheetId="34" r:id="rId4"/>
    <sheet name="3. Überführungen" sheetId="35" r:id="rId5"/>
    <sheet name="4. Sonstiger Ingenieurbau" sheetId="36" r:id="rId6"/>
    <sheet name="5. Personenverkehrsanlagen" sheetId="37" r:id="rId7"/>
    <sheet name="6. Oberleitung" sheetId="38" r:id="rId8"/>
    <sheet name="7. Leit- und Sicherungstechnik" sheetId="33" r:id="rId9"/>
    <sheet name="8. Sonstiges" sheetId="39" r:id="rId10"/>
  </sheets>
  <definedNames>
    <definedName name="_xlnm._FilterDatabase" localSheetId="2" hidden="1">'1. Bahnkörper-Tiefbau'!$A$24:$O$65</definedName>
    <definedName name="_xlnm.Print_Area" localSheetId="0">Inhaltsverzeichnis!$A$1:$D$67</definedName>
    <definedName name="_xlnm.Print_Titles" localSheetId="2">'1. Bahnkörper-Tiefbau'!$1:$4</definedName>
    <definedName name="_xlnm.Print_Titles" localSheetId="3">'2. Fahrbahn-Oberbau'!$1:$4</definedName>
    <definedName name="_xlnm.Print_Titles" localSheetId="4">'3. Überführungen'!$1:$4</definedName>
    <definedName name="_xlnm.Print_Titles" localSheetId="5">'4. Sonstiger Ingenieurbau'!$1:$4</definedName>
    <definedName name="_xlnm.Print_Titles" localSheetId="6">'5. Personenverkehrsanlagen'!$1:$4</definedName>
    <definedName name="_xlnm.Print_Titles" localSheetId="7">'6. Oberleitung'!$1:$4</definedName>
    <definedName name="_xlnm.Print_Titles" localSheetId="8">'7. Leit- und Sicherungstechnik'!$1:$4</definedName>
    <definedName name="_xlnm.Print_Titles" localSheetId="9">'8. Sonstiges'!$1:$4</definedName>
    <definedName name="_xlnm.Print_Titles" localSheetId="0">Inhaltsverzeichnis!$1:$3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4" i="39" l="1"/>
  <c r="J55" i="39"/>
  <c r="J56" i="39"/>
  <c r="J58" i="39"/>
  <c r="J59" i="39"/>
  <c r="J53" i="39"/>
  <c r="J58" i="37"/>
  <c r="J33" i="37"/>
  <c r="J32" i="37"/>
  <c r="J67" i="35"/>
  <c r="J57" i="35"/>
  <c r="J49" i="39"/>
  <c r="J48" i="39"/>
  <c r="J11" i="39"/>
  <c r="J10" i="39"/>
  <c r="J8" i="39"/>
  <c r="J7" i="39"/>
  <c r="J44" i="33"/>
  <c r="J43" i="33"/>
  <c r="J42" i="33"/>
  <c r="J8" i="37"/>
  <c r="J20" i="21"/>
  <c r="J19" i="21"/>
  <c r="J18" i="21"/>
  <c r="J17" i="21"/>
  <c r="J7" i="21"/>
  <c r="J8" i="21"/>
  <c r="J9" i="21"/>
  <c r="J10" i="21"/>
  <c r="J11" i="21"/>
  <c r="J75" i="33"/>
  <c r="J70" i="33"/>
  <c r="J58" i="33"/>
  <c r="J57" i="33"/>
  <c r="J56" i="33"/>
  <c r="J51" i="33"/>
  <c r="J52" i="33"/>
  <c r="J53" i="33"/>
  <c r="J54" i="33"/>
  <c r="J36" i="36"/>
  <c r="J35" i="36"/>
  <c r="J25" i="36"/>
  <c r="J50" i="36"/>
  <c r="H27" i="36"/>
  <c r="J27" i="36"/>
  <c r="J26" i="36"/>
  <c r="J54" i="36"/>
  <c r="J52" i="36"/>
  <c r="J43" i="36"/>
  <c r="J42" i="36"/>
  <c r="J34" i="36"/>
  <c r="J24" i="39"/>
  <c r="J22" i="39"/>
  <c r="J20" i="39"/>
  <c r="J19" i="39"/>
  <c r="J15" i="39"/>
  <c r="J68" i="33"/>
  <c r="J67" i="33"/>
  <c r="J66" i="33"/>
  <c r="J65" i="33"/>
  <c r="J64" i="33"/>
  <c r="J63" i="33"/>
  <c r="J94" i="38"/>
  <c r="J31" i="37"/>
  <c r="J23" i="37"/>
  <c r="J22" i="37"/>
  <c r="J24" i="37"/>
  <c r="J27" i="37"/>
  <c r="J21" i="37"/>
  <c r="J47" i="33"/>
  <c r="J91" i="21"/>
  <c r="J90" i="21"/>
  <c r="J88" i="21"/>
  <c r="J87" i="21"/>
  <c r="J103" i="38"/>
  <c r="J102" i="38"/>
  <c r="J101" i="38"/>
  <c r="J99" i="38"/>
  <c r="J98" i="38"/>
  <c r="J91" i="38"/>
  <c r="J58" i="38"/>
  <c r="J55" i="38"/>
  <c r="J46" i="38"/>
  <c r="J45" i="38"/>
  <c r="J44" i="38"/>
  <c r="J42" i="38"/>
  <c r="J41" i="38"/>
  <c r="H31" i="38"/>
  <c r="J31" i="38"/>
  <c r="J16" i="38"/>
  <c r="J15" i="38"/>
  <c r="J14" i="38"/>
  <c r="J13" i="38"/>
  <c r="J12" i="38"/>
  <c r="H8" i="38"/>
  <c r="J8" i="38"/>
  <c r="J14" i="37"/>
  <c r="J15" i="37"/>
  <c r="J13" i="37"/>
  <c r="J11" i="37"/>
  <c r="J173" i="34"/>
  <c r="J89" i="38"/>
  <c r="J88" i="38"/>
  <c r="H86" i="38"/>
  <c r="J86" i="38"/>
  <c r="J82" i="38"/>
  <c r="J81" i="38"/>
  <c r="J80" i="38"/>
  <c r="J79" i="38"/>
  <c r="J77" i="38"/>
  <c r="J76" i="38"/>
  <c r="J75" i="38"/>
  <c r="I74" i="38"/>
  <c r="H74" i="38"/>
  <c r="J74" i="38"/>
  <c r="I73" i="38"/>
  <c r="H73" i="38"/>
  <c r="J73" i="38"/>
  <c r="I72" i="38"/>
  <c r="H72" i="38"/>
  <c r="J72" i="38"/>
  <c r="J71" i="38"/>
  <c r="J70" i="38"/>
  <c r="J69" i="38"/>
  <c r="I65" i="38"/>
  <c r="H65" i="38"/>
  <c r="J65" i="38"/>
  <c r="J64" i="38"/>
  <c r="J63" i="38"/>
  <c r="H62" i="38"/>
  <c r="J62" i="38"/>
  <c r="H52" i="38"/>
  <c r="J52" i="38"/>
  <c r="H51" i="38"/>
  <c r="J51" i="38"/>
  <c r="I50" i="38"/>
  <c r="H50" i="38"/>
  <c r="J50" i="38"/>
  <c r="J49" i="38"/>
  <c r="H37" i="38"/>
  <c r="J37" i="38"/>
  <c r="H36" i="38"/>
  <c r="J36" i="38"/>
  <c r="I35" i="38"/>
  <c r="J35" i="38"/>
  <c r="J33" i="38"/>
  <c r="I32" i="38"/>
  <c r="H32" i="38"/>
  <c r="J32" i="38"/>
  <c r="H30" i="38"/>
  <c r="J30" i="38"/>
  <c r="I29" i="38"/>
  <c r="H29" i="38"/>
  <c r="J29" i="38"/>
  <c r="H27" i="38"/>
  <c r="J27" i="38"/>
  <c r="H26" i="38"/>
  <c r="J26" i="38"/>
  <c r="J25" i="38"/>
  <c r="H24" i="38"/>
  <c r="J24" i="38"/>
  <c r="H23" i="38"/>
  <c r="J23" i="38"/>
  <c r="J21" i="38"/>
  <c r="J20" i="38"/>
  <c r="J19" i="38"/>
  <c r="J18" i="38"/>
  <c r="J7" i="38"/>
  <c r="J55" i="37"/>
  <c r="J54" i="37"/>
  <c r="J53" i="37"/>
  <c r="J52" i="37"/>
  <c r="J51" i="37"/>
  <c r="J48" i="37"/>
  <c r="J47" i="37"/>
  <c r="J46" i="37"/>
  <c r="J45" i="37"/>
  <c r="J44" i="37"/>
  <c r="J38" i="37"/>
  <c r="J37" i="37"/>
  <c r="J36" i="37"/>
  <c r="J30" i="37"/>
  <c r="J29" i="37"/>
  <c r="J28" i="37"/>
  <c r="J26" i="37"/>
  <c r="J25" i="37"/>
  <c r="J20" i="37"/>
  <c r="J19" i="37"/>
  <c r="J18" i="37"/>
  <c r="J16" i="37"/>
  <c r="J12" i="37"/>
  <c r="J10" i="37"/>
  <c r="J7" i="37"/>
  <c r="J53" i="36"/>
  <c r="J51" i="36"/>
  <c r="J49" i="36"/>
  <c r="J48" i="36"/>
  <c r="J47" i="36"/>
  <c r="J46" i="36"/>
  <c r="J44" i="36"/>
  <c r="J41" i="36"/>
  <c r="J40" i="36"/>
  <c r="J39" i="36"/>
  <c r="H38" i="36"/>
  <c r="J38" i="36"/>
  <c r="H37" i="36"/>
  <c r="J37" i="36"/>
  <c r="J32" i="36"/>
  <c r="J31" i="36"/>
  <c r="J19" i="36"/>
  <c r="J18" i="36"/>
  <c r="J17" i="36"/>
  <c r="J16" i="36"/>
  <c r="J14" i="36"/>
  <c r="J12" i="36"/>
  <c r="J10" i="36"/>
  <c r="J8" i="36"/>
  <c r="J7" i="36"/>
  <c r="J169" i="35"/>
  <c r="J168" i="35"/>
  <c r="J167" i="35"/>
  <c r="J166" i="35"/>
  <c r="J165" i="35"/>
  <c r="J164" i="35"/>
  <c r="J163" i="35"/>
  <c r="J162" i="35"/>
  <c r="J160" i="35"/>
  <c r="J159" i="35"/>
  <c r="J156" i="35"/>
  <c r="J155" i="35"/>
  <c r="J154" i="35"/>
  <c r="J152" i="35"/>
  <c r="J150" i="35"/>
  <c r="J149" i="35"/>
  <c r="J148" i="35"/>
  <c r="J147" i="35"/>
  <c r="J146" i="35"/>
  <c r="J140" i="35"/>
  <c r="J139" i="35"/>
  <c r="J137" i="35"/>
  <c r="J138" i="35"/>
  <c r="J136" i="35"/>
  <c r="J135" i="35"/>
  <c r="J134" i="35"/>
  <c r="J133" i="35"/>
  <c r="J131" i="35"/>
  <c r="J130" i="35"/>
  <c r="J126" i="35"/>
  <c r="J125" i="35"/>
  <c r="J124" i="35"/>
  <c r="J123" i="35"/>
  <c r="J122" i="35"/>
  <c r="J120" i="35"/>
  <c r="J119" i="35"/>
  <c r="J118" i="35"/>
  <c r="J117" i="35"/>
  <c r="J116" i="35"/>
  <c r="J114" i="35"/>
  <c r="J113" i="35"/>
  <c r="J112" i="35"/>
  <c r="J111" i="35"/>
  <c r="J109" i="35"/>
  <c r="J108" i="35"/>
  <c r="J107" i="35"/>
  <c r="J106" i="35"/>
  <c r="J105" i="35"/>
  <c r="J104" i="35"/>
  <c r="J103" i="35"/>
  <c r="J102" i="35"/>
  <c r="J101" i="35"/>
  <c r="J100" i="35"/>
  <c r="J98" i="35"/>
  <c r="J97" i="35"/>
  <c r="J96" i="35"/>
  <c r="J95" i="35"/>
  <c r="J93" i="35"/>
  <c r="J92" i="35"/>
  <c r="J91" i="35"/>
  <c r="J90" i="35"/>
  <c r="J89" i="35"/>
  <c r="J85" i="35"/>
  <c r="J84" i="35"/>
  <c r="J83" i="35"/>
  <c r="J81" i="35"/>
  <c r="J80" i="35"/>
  <c r="J79" i="35"/>
  <c r="J78" i="35"/>
  <c r="J76" i="35"/>
  <c r="J75" i="35"/>
  <c r="J74" i="35"/>
  <c r="J73" i="35"/>
  <c r="J72" i="35"/>
  <c r="J71" i="35"/>
  <c r="J70" i="35"/>
  <c r="J69" i="35"/>
  <c r="J66" i="35"/>
  <c r="J64" i="35"/>
  <c r="J63" i="35"/>
  <c r="J60" i="35"/>
  <c r="J59" i="35"/>
  <c r="J58" i="35"/>
  <c r="J56" i="35"/>
  <c r="J55" i="35"/>
  <c r="J54" i="35"/>
  <c r="J53" i="35"/>
  <c r="J52" i="35"/>
  <c r="J51" i="35"/>
  <c r="J50" i="35"/>
  <c r="J49" i="35"/>
  <c r="J48" i="35"/>
  <c r="J47" i="35"/>
  <c r="J46" i="35"/>
  <c r="J45" i="35"/>
  <c r="J44" i="35"/>
  <c r="J41" i="35"/>
  <c r="J40" i="35"/>
  <c r="J39" i="35"/>
  <c r="J38" i="35"/>
  <c r="J36" i="35"/>
  <c r="J35" i="35"/>
  <c r="J34" i="35"/>
  <c r="J32" i="35"/>
  <c r="J31" i="35"/>
  <c r="J27" i="35"/>
  <c r="J26" i="35"/>
  <c r="J25" i="35"/>
  <c r="J24" i="35"/>
  <c r="J23" i="35"/>
  <c r="J22" i="35"/>
  <c r="J42" i="35"/>
  <c r="J18" i="35"/>
  <c r="J17" i="35"/>
  <c r="J15" i="35"/>
  <c r="J14" i="35"/>
  <c r="J13" i="35"/>
  <c r="J11" i="35"/>
  <c r="J10" i="35"/>
  <c r="J9" i="35"/>
  <c r="J8" i="35"/>
  <c r="J7" i="35"/>
  <c r="C157" i="34"/>
  <c r="B157" i="34"/>
  <c r="J137" i="34"/>
  <c r="J136" i="34"/>
  <c r="J134" i="34"/>
  <c r="J133" i="34"/>
  <c r="J129" i="34"/>
  <c r="J125" i="34"/>
  <c r="J124" i="34"/>
  <c r="J122" i="34"/>
  <c r="J121" i="34"/>
  <c r="J119" i="34"/>
  <c r="J118" i="34"/>
  <c r="J117" i="34"/>
  <c r="J116" i="34"/>
  <c r="J114" i="34"/>
  <c r="J113" i="34"/>
  <c r="J112" i="34"/>
  <c r="J111" i="34"/>
  <c r="J107" i="34"/>
  <c r="J106" i="34"/>
  <c r="J105" i="34"/>
  <c r="J104" i="34"/>
  <c r="J102" i="34"/>
  <c r="J100" i="34"/>
  <c r="J98" i="34"/>
  <c r="J96" i="34"/>
  <c r="J95" i="34"/>
  <c r="J91" i="34"/>
  <c r="J89" i="34"/>
  <c r="J88" i="34"/>
  <c r="J87" i="34"/>
  <c r="J85" i="34"/>
  <c r="J84" i="34"/>
  <c r="J83" i="34"/>
  <c r="J82" i="34"/>
  <c r="J78" i="34"/>
  <c r="J77" i="34"/>
  <c r="J75" i="34"/>
  <c r="J74" i="34"/>
  <c r="J73" i="34"/>
  <c r="J71" i="34"/>
  <c r="J69" i="34"/>
  <c r="J68" i="34"/>
  <c r="J64" i="34"/>
  <c r="J63" i="34"/>
  <c r="J62" i="34"/>
  <c r="J60" i="34"/>
  <c r="J59" i="34"/>
  <c r="J58" i="34"/>
  <c r="J56" i="34"/>
  <c r="J55" i="34"/>
  <c r="J54" i="34"/>
  <c r="J52" i="34"/>
  <c r="J51" i="34"/>
  <c r="J50" i="34"/>
  <c r="J49" i="34"/>
  <c r="J47" i="34"/>
  <c r="J46" i="34"/>
  <c r="J45" i="34"/>
  <c r="J44" i="34"/>
  <c r="J43" i="34"/>
  <c r="J42" i="34"/>
  <c r="J40" i="34"/>
  <c r="J39" i="34"/>
  <c r="J37" i="34"/>
  <c r="J36" i="34"/>
  <c r="J35" i="34"/>
  <c r="J34" i="34"/>
  <c r="J30" i="34"/>
  <c r="B30" i="34"/>
  <c r="J29" i="34"/>
  <c r="B29" i="34"/>
  <c r="J28" i="34"/>
  <c r="B28" i="34"/>
  <c r="J27" i="34"/>
  <c r="B27" i="34"/>
  <c r="J26" i="34"/>
  <c r="B26" i="34"/>
  <c r="J25" i="34"/>
  <c r="B25" i="34"/>
  <c r="J24" i="34"/>
  <c r="B24" i="34"/>
  <c r="J23" i="34"/>
  <c r="B23" i="34"/>
  <c r="B22" i="34"/>
  <c r="J21" i="34"/>
  <c r="B21" i="34"/>
  <c r="J20" i="34"/>
  <c r="B20" i="34"/>
  <c r="J19" i="34"/>
  <c r="B19" i="34"/>
  <c r="B18" i="34"/>
  <c r="J17" i="34"/>
  <c r="B17" i="34"/>
  <c r="J16" i="34"/>
  <c r="B16" i="34"/>
  <c r="J15" i="34"/>
  <c r="B15" i="34"/>
  <c r="J14" i="34"/>
  <c r="B14" i="34"/>
  <c r="J13" i="34"/>
  <c r="B13" i="34"/>
  <c r="J12" i="34"/>
  <c r="B12" i="34"/>
  <c r="J11" i="34"/>
  <c r="B11" i="34"/>
  <c r="J10" i="34"/>
  <c r="B10" i="34"/>
  <c r="B9" i="34"/>
  <c r="J8" i="34"/>
  <c r="B8" i="34"/>
  <c r="J7" i="34"/>
  <c r="C7" i="34"/>
  <c r="C8" i="34"/>
  <c r="B7" i="34"/>
  <c r="B6" i="34"/>
  <c r="J61" i="33"/>
  <c r="J60" i="33"/>
  <c r="H59" i="33"/>
  <c r="J59" i="33"/>
  <c r="J50" i="33"/>
  <c r="J49" i="33"/>
  <c r="J46" i="33"/>
  <c r="J45" i="33"/>
  <c r="J40" i="33"/>
  <c r="J39" i="33"/>
  <c r="J37" i="33"/>
  <c r="J36" i="33"/>
  <c r="J35" i="33"/>
  <c r="J34" i="33"/>
  <c r="J32" i="33"/>
  <c r="J31" i="33"/>
  <c r="J30" i="33"/>
  <c r="J29" i="33"/>
  <c r="J28" i="33"/>
  <c r="J26" i="33"/>
  <c r="J25" i="33"/>
  <c r="J24" i="33"/>
  <c r="J22" i="33"/>
  <c r="J21" i="33"/>
  <c r="J20" i="33"/>
  <c r="J19" i="33"/>
  <c r="J17" i="33"/>
  <c r="J15" i="33"/>
  <c r="J14" i="33"/>
  <c r="J13" i="33"/>
  <c r="J11" i="33"/>
  <c r="J10" i="33"/>
  <c r="J9" i="33"/>
  <c r="J8" i="33"/>
  <c r="J56" i="21"/>
  <c r="J55" i="21"/>
  <c r="J54" i="21"/>
  <c r="J53" i="21"/>
  <c r="J52" i="21"/>
  <c r="J50" i="21"/>
  <c r="J49" i="21"/>
  <c r="J48" i="21"/>
  <c r="J47" i="21"/>
  <c r="J46" i="21"/>
  <c r="J45" i="21"/>
  <c r="J43" i="21"/>
  <c r="J42" i="21"/>
  <c r="J41" i="21"/>
  <c r="J40" i="21"/>
  <c r="J39" i="21"/>
  <c r="J37" i="21"/>
  <c r="J36" i="21"/>
  <c r="J35" i="21"/>
  <c r="J34" i="21"/>
  <c r="J32" i="21"/>
  <c r="J30" i="21"/>
  <c r="J29" i="21"/>
  <c r="J28" i="21"/>
  <c r="J23" i="21"/>
  <c r="J22" i="21"/>
  <c r="J75" i="21"/>
  <c r="H69" i="21"/>
  <c r="J69" i="21"/>
  <c r="H70" i="21"/>
  <c r="J70" i="21"/>
  <c r="J72" i="21"/>
  <c r="H73" i="21"/>
  <c r="J73" i="21"/>
  <c r="J76" i="21"/>
  <c r="J77" i="21"/>
  <c r="J78" i="21"/>
  <c r="H79" i="21"/>
  <c r="J79" i="21"/>
  <c r="J80" i="21"/>
  <c r="J82" i="21"/>
  <c r="J83" i="21"/>
  <c r="J60" i="21"/>
  <c r="J61" i="21"/>
  <c r="J62" i="21"/>
  <c r="J63" i="21"/>
  <c r="J64" i="21"/>
  <c r="J65" i="21"/>
  <c r="J59" i="21"/>
  <c r="J57" i="21"/>
  <c r="J31" i="21"/>
  <c r="J27" i="21"/>
  <c r="J12" i="21"/>
  <c r="J13" i="21"/>
</calcChain>
</file>

<file path=xl/sharedStrings.xml><?xml version="1.0" encoding="utf-8"?>
<sst xmlns="http://schemas.openxmlformats.org/spreadsheetml/2006/main" count="5567" uniqueCount="1106">
  <si>
    <t>Gliederung</t>
  </si>
  <si>
    <t>Text</t>
  </si>
  <si>
    <t>Zeit</t>
  </si>
  <si>
    <t>Leistung</t>
  </si>
  <si>
    <t>Geländeprofilierung und Sockelgräben herstellen</t>
  </si>
  <si>
    <t>Beton</t>
  </si>
  <si>
    <t>Kabeltröge</t>
  </si>
  <si>
    <t>Herstellen Pressgrube einschl. Verbauarbeiten</t>
  </si>
  <si>
    <t>Herstellen Zielgrube einschl. Verbauarbeiten</t>
  </si>
  <si>
    <t>Maschine positionieren, ausrichten</t>
  </si>
  <si>
    <t>Pressen; Pressbohrverfahren ohne Außenschächte</t>
  </si>
  <si>
    <t>Verbauarbeiten (Zwischenschacht)</t>
  </si>
  <si>
    <t>Einbau Zwischenschacht incl. Schneidearbeiten, Erdarbeiten</t>
  </si>
  <si>
    <t>Schienen schneiden</t>
  </si>
  <si>
    <t>Trennschnitte</t>
  </si>
  <si>
    <t>Ultraschallprüfung</t>
  </si>
  <si>
    <t>Spannungsausgleich</t>
  </si>
  <si>
    <t>Schienen schleifen</t>
  </si>
  <si>
    <t>Handschleifen (bis max. 200m)</t>
  </si>
  <si>
    <t>Schienenwechsel</t>
  </si>
  <si>
    <t>Nachschottern aus Fc-Wagen</t>
  </si>
  <si>
    <t>Gleisverschwenkung</t>
  </si>
  <si>
    <t xml:space="preserve">Einbau inkl. Bodenaustausch </t>
  </si>
  <si>
    <t>Einbau W 190</t>
  </si>
  <si>
    <t xml:space="preserve">Einbau W 300 </t>
  </si>
  <si>
    <t>Einbau W 500</t>
  </si>
  <si>
    <t>Einbau W 760</t>
  </si>
  <si>
    <t>Einbau W 1200</t>
  </si>
  <si>
    <t>Einbau W 2500</t>
  </si>
  <si>
    <t>Einbau ohne Bodenaustausch</t>
  </si>
  <si>
    <t>Einbau ohne Erdarbeiten</t>
  </si>
  <si>
    <t>Weichenausbau</t>
  </si>
  <si>
    <t>Ausbau W &lt;= 500</t>
  </si>
  <si>
    <t>Ausbau W 760</t>
  </si>
  <si>
    <t>Ausbau W 1200</t>
  </si>
  <si>
    <t>Ausbau W 2500</t>
  </si>
  <si>
    <t>Weichendemontage</t>
  </si>
  <si>
    <t>Demontage W &lt;= 300</t>
  </si>
  <si>
    <t>inkl. versandfertig verladen auf Bahnwagen</t>
  </si>
  <si>
    <t>Demontage W 500</t>
  </si>
  <si>
    <t>Demontage W 760</t>
  </si>
  <si>
    <t>Demontage W 1200</t>
  </si>
  <si>
    <t>Demontage W 2500</t>
  </si>
  <si>
    <t>Radlenkerwechsel</t>
  </si>
  <si>
    <t>Bodenaushub</t>
  </si>
  <si>
    <t>Einbau Geotextil</t>
  </si>
  <si>
    <t>vorgelagert im Baufeld</t>
  </si>
  <si>
    <t>0 - 50 cm; mit Bagger auf vorbereitetem Planum bis Herstellen Befahrbarkeit</t>
  </si>
  <si>
    <t>min</t>
  </si>
  <si>
    <t>h</t>
  </si>
  <si>
    <t>m</t>
  </si>
  <si>
    <t>St</t>
  </si>
  <si>
    <t>Gl</t>
  </si>
  <si>
    <t>Kampfmittelsondierung</t>
  </si>
  <si>
    <t>Querverbau Einbau (Sperrpause teilbar)</t>
  </si>
  <si>
    <t>Längsverbau (längs zw. den Gl.)</t>
  </si>
  <si>
    <t>Belastungs-La im Anschluss</t>
  </si>
  <si>
    <t>Bomben</t>
  </si>
  <si>
    <t>Tiefensondierung mit 2-Wege-Bagger</t>
  </si>
  <si>
    <t>Munition</t>
  </si>
  <si>
    <t>Oberflächensondierung mit Handdetektor</t>
  </si>
  <si>
    <t>Sicherungsmaßnahmen</t>
  </si>
  <si>
    <t>Einbau Weichenheizung</t>
  </si>
  <si>
    <t>Abhängig von der Weichenart und Weichengröße</t>
  </si>
  <si>
    <t>Maschinelle Verlegetechnik</t>
  </si>
  <si>
    <t>Rüsten im Bahnhof vor dem Einsatz</t>
  </si>
  <si>
    <t>Rüsten am Einsatzort</t>
  </si>
  <si>
    <t>Rüsten nach Stoffwechsel</t>
  </si>
  <si>
    <t>Umrüsten von/auf Stahlschwellen</t>
  </si>
  <si>
    <t>Rüsten nach Arbeitseinsatz vor Umsetzung</t>
  </si>
  <si>
    <t>Rüsten an der Übergabestelle vorm Einsatz</t>
  </si>
  <si>
    <t>Rüsten am Einsatzort nach dem Einsatz</t>
  </si>
  <si>
    <t>Aufnehmen der Hilfsschienen nach Einsatz</t>
  </si>
  <si>
    <t>Bettungsreinigungstechnik</t>
  </si>
  <si>
    <t>Bettungsreinigungsmaschine RM 801</t>
  </si>
  <si>
    <t>Rüsten für Messfahrt</t>
  </si>
  <si>
    <t>Umrüsten auf Vollaushub ohne Siebwagen</t>
  </si>
  <si>
    <t>Umrüsten der Siebanalage von Bettungsreinigung auf zeitweisen Vollaushub</t>
  </si>
  <si>
    <t>Zweiwege-Reinigungsmaschine ZRM 79</t>
  </si>
  <si>
    <t>Materialtransporttechnik</t>
  </si>
  <si>
    <t>Material-, Förder- und Silowagen (MFS 100)</t>
  </si>
  <si>
    <t>Rüsten im Bahnhof nach dem Einsatz</t>
  </si>
  <si>
    <t>Entladezeit</t>
  </si>
  <si>
    <t>Material-, Förder- und Silowagen (MFS 40)</t>
  </si>
  <si>
    <t>max. Achslast</t>
  </si>
  <si>
    <t>Schotterverladestation</t>
  </si>
  <si>
    <t>Rüstzeit</t>
  </si>
  <si>
    <t>zulässiges Gesamtgewicht</t>
  </si>
  <si>
    <t>Hebetechnik</t>
  </si>
  <si>
    <t>Eisenbahndrehkran KRC 810 t (125 t-Kran)</t>
  </si>
  <si>
    <t>Aufrüsten</t>
  </si>
  <si>
    <t>Abrüsten</t>
  </si>
  <si>
    <t>freistehender Kranbetrieb</t>
  </si>
  <si>
    <t>abgestützter Kranbetrieb</t>
  </si>
  <si>
    <t>Traversen ohne Verlängerung</t>
  </si>
  <si>
    <t>Traversen mit Verlängerung</t>
  </si>
  <si>
    <t>Gleisstopftechnik</t>
  </si>
  <si>
    <t>Rüsten am Einsatzort vor dem Einsatz</t>
  </si>
  <si>
    <t>bei Gleisfreigabe nach Ril 824.2310; Ril 824.2410; Ril 824.3010</t>
  </si>
  <si>
    <t>Universalstopftechnik</t>
  </si>
  <si>
    <t>t</t>
  </si>
  <si>
    <t>4-6</t>
  </si>
  <si>
    <t>d</t>
  </si>
  <si>
    <t>Einbau</t>
  </si>
  <si>
    <t>OL</t>
  </si>
  <si>
    <t>Blockprobeschaltung (BPS) zw. Relais-Stw u. neuem ESTW-A</t>
  </si>
  <si>
    <t>Inbetriebnahme ESTW</t>
  </si>
  <si>
    <t>Blockanpassungen Alttechnik: 2 Gl. + 2 Gl. ESTW Zentralblock, Weichenantriebe wurden vorab bei aufgehobener Signalabhängigkeit (HV73, nur durchgeh. Hauptgl. nutzbar)) umgebaut.  
2 Rückbau-Trupps (9 Signale), 2 IBN Trupps, 1 Abnahmeprüfer</t>
  </si>
  <si>
    <t>Blockanpassungen Alttechnik: 2 Gl.
8 IBN + 3 Rückbau-Trupps (15 Signale), 1 Abnahmeprüfer</t>
  </si>
  <si>
    <t xml:space="preserve">3 Bf., Blockanpassungen Alttechnik: 4 Gl. 
5 Rückbau Trupps (insg. 120 Signale) + 7 IBN Trupps + 6 Abnahme Trupps, 1 Abnahmeprüfer </t>
  </si>
  <si>
    <t>3 Bf., Blockanpassungen Alttechnik: 4 Gl.
4 Rückbau Trupps (insg. 120 Signale) + 7 IBN Trupps + 6 Abnahme Trupps, 1 Abnahmeprüfer</t>
  </si>
  <si>
    <t>Blockanpassungen Alttechnik: 9 Gl. + 5 Fahrstr.-Anpassungen. 
16 Rückbau-Trupps (155 Signale), 4 IBN Trupps, 4 Abnahmeprüfer.
Besonderheiten: Aussenanlage zu 80% im Tunnel, schlecht zugänglich, alle Rückbauarbeiten während IBN vom Gleis aus, incl. Rückbau Kabel und Fundamente. Umfangreiche Sperrpausen im Vorfeld wegen Tunnellage, Prüffahrten GPE, Kabelverlegungen, Signalaufstellungen etc.</t>
  </si>
  <si>
    <t>Blockanpassungen Alttechnik: 12 Gl. + 39 Gl. ESTW Zentralblock
9 Rückbau-Trupps (250 Signale), 65 IBN Trupps, 11 Abnahmeprüfer.
Weichumbau vorab. Während IBN nur Weichen-Aderumlegung u. Prüfung. Einige Gleise wurden vorab freigegeben.</t>
  </si>
  <si>
    <t>Außenanlage LST</t>
  </si>
  <si>
    <t>Signale</t>
  </si>
  <si>
    <t>Formhauptsignal</t>
  </si>
  <si>
    <t>Lichtsignal</t>
  </si>
  <si>
    <t>Kabel verlegen</t>
  </si>
  <si>
    <t>Muffe in Bestandskabel einfügen</t>
  </si>
  <si>
    <t>Achszählpunkt montieren</t>
  </si>
  <si>
    <t>Thales (3 Bohrungen)</t>
  </si>
  <si>
    <t>ortsbedient oder elektrisch, Gsp0-Signale, verlängerte Rippenplatten, Auflaufschwelle, Einbau in Nebengleis</t>
  </si>
  <si>
    <t>RZ-Maßnahme (Rationalisierung)</t>
  </si>
  <si>
    <t xml:space="preserve">Stilllegung von Weichen nach IOW 54. Nicht enthalten: Demontage Weichenantrieb oder Riegelhandschloss und damit verbundene Anpassungen im Stw. im Vorfeld. </t>
  </si>
  <si>
    <t>Stilllegungsart I Rz 1a</t>
  </si>
  <si>
    <t>OL-Arbeiten</t>
  </si>
  <si>
    <t>Längskettenwerk regulieren</t>
  </si>
  <si>
    <t>Isolator</t>
  </si>
  <si>
    <t>Montage eines Isolators einschl. Klemmen innerhalb von Seilen, Fahrdraht und an Abfangungen</t>
  </si>
  <si>
    <t xml:space="preserve">Überbrücken von einem Isolator für Bauzwischenzustände </t>
  </si>
  <si>
    <t>Rückbau einer Isolatorüberbrückung</t>
  </si>
  <si>
    <t>Überbrücken eines Streckentrenners</t>
  </si>
  <si>
    <t>Rückbau Streckentrennerüberbrückung</t>
  </si>
  <si>
    <t>Montage von 2 Rohrschwenkauslegern alle anderen Mastformen. Zusätzliche Montage eines Basiseisen erforderlich (Dauer 1 h)</t>
  </si>
  <si>
    <t>Kettenwerk-Regulierung</t>
  </si>
  <si>
    <t>Längskettenwerk</t>
  </si>
  <si>
    <t>Erdungen</t>
  </si>
  <si>
    <t>Schienenverbinder betriebsfertig verlegen einschl. aller Anschlüsse, Erdarbeiten und Befestigungen</t>
  </si>
  <si>
    <t>Gleisverbinder betriebsfertig verlegen einschl. aller Anschlüsse, Erdarbeiten und Befestigungen (inkl. Schottern)</t>
  </si>
  <si>
    <t>Quervermaschung / 1 Gleisverbinder / 2 Schienenverbinder betriebsfertig verlegen einschl. aller Anschlüsse, Erdarbeiten und Befestigungen</t>
  </si>
  <si>
    <t>Erde ein-/ausbauen</t>
  </si>
  <si>
    <t>F6 Messfahrt-Fahrdyn. Prüfung</t>
  </si>
  <si>
    <t>Messfahrten</t>
  </si>
  <si>
    <t>inkl. Verbau und Erdarbeiten ohne Außenschächte</t>
  </si>
  <si>
    <t>Stützen einsetzen</t>
  </si>
  <si>
    <t>Einbau LS-Elemente</t>
  </si>
  <si>
    <t>Einbau Türen in LSW</t>
  </si>
  <si>
    <t>Feste Absperrung (FA)</t>
  </si>
  <si>
    <t>2-4</t>
  </si>
  <si>
    <t>5-8</t>
  </si>
  <si>
    <t>9-12</t>
  </si>
  <si>
    <t>13-16</t>
  </si>
  <si>
    <t>+ 4</t>
  </si>
  <si>
    <t>7-10</t>
  </si>
  <si>
    <t>11-14</t>
  </si>
  <si>
    <t>15-18</t>
  </si>
  <si>
    <t>h= 2,00 m (Material Alu)</t>
  </si>
  <si>
    <t>h= 2,50 - 3,0 m (Material Alu)</t>
  </si>
  <si>
    <t>händisch (Material Alu)</t>
  </si>
  <si>
    <t>Einbau Elemente (a 2,5m²)</t>
  </si>
  <si>
    <t>h &lt;= 3,00m</t>
  </si>
  <si>
    <t>h &gt; 3,00m &lt;= 5,00m</t>
  </si>
  <si>
    <t>Inhaltsverzeichnis</t>
  </si>
  <si>
    <t>Leit- und Sicherungstechnik (LST)</t>
  </si>
  <si>
    <t>Sonstiges</t>
  </si>
  <si>
    <t>Stopfarbeiten (Bsp. 09-32 CSM)</t>
  </si>
  <si>
    <t>mit Gleisrückbau und Eb PSS (30 cm) 
inkl. Schweißen und Befahrbarkeit herstellen
inkl. OL- und LST-Arbeiten 
inkl. Schienenbearbeitung</t>
  </si>
  <si>
    <t>mit Gleisrückbau ohne Erdarbeiten, nur Vbe
inkl. Schweißen und Befahrbarkeit herstellen
inkl. OL- und LST-Arbeiten 
inkl. Schienenbearbeitung</t>
  </si>
  <si>
    <t>einschl. Trennschnitte, aufladen auf Bahnwagen und verfahren
z.B. Weichendemontageplatz
kein Schotterrückbau, kein Lückenschluss</t>
  </si>
  <si>
    <t>verladen auf LKW, Baustraße (d= 30cm)</t>
  </si>
  <si>
    <t>Hinweis: bei Farbmustervorgabe höhere Vorbereitungszeit beachten</t>
  </si>
  <si>
    <t>Einbau Schacht inkl. Erdarbeiten mit Wiederverfüllung</t>
  </si>
  <si>
    <t>Einbau Streckentrenner v &lt;= 120 km/h inklusive Regulierung im Feld</t>
  </si>
  <si>
    <t>Einbau Streckentrenner v &gt; 120 km/h (Flury Trenner)</t>
  </si>
  <si>
    <t>Mastschalter</t>
  </si>
  <si>
    <t xml:space="preserve">Nur Montage Mastschalter </t>
  </si>
  <si>
    <t>Streckentrenner</t>
  </si>
  <si>
    <t>im Längsfeld</t>
  </si>
  <si>
    <t>Montage von 2 Rohrschwenkauslegern (Doppelrohrschwenkausleger) am Betonmast. Zusätzliche Montage eines Basiseisen erforderlich (Dauer 1 h)</t>
  </si>
  <si>
    <t>Aufbau Schalterquerleitung inkl. Ausschaltung aller betreffenden OL-Felder. Querfeld über 4 Gleise</t>
  </si>
  <si>
    <t>Längskettenwerk je Stützpunkt regulieren und anpassen der Seiten- und Höhenlage</t>
  </si>
  <si>
    <t>Rückbau Streckentrenner</t>
  </si>
  <si>
    <t>Neubau einer kompletten OL Anlage als Längskettenwerk mit Einzelausleger als Stützpunkt für 2 gleisige Strecke</t>
  </si>
  <si>
    <t>je weitere 250 m</t>
  </si>
  <si>
    <t>Abnahme</t>
  </si>
  <si>
    <t>Anzahl</t>
  </si>
  <si>
    <t>Einheit</t>
  </si>
  <si>
    <t>4-8*</t>
  </si>
  <si>
    <t>2+2</t>
  </si>
  <si>
    <t>3+2</t>
  </si>
  <si>
    <t>12+39</t>
  </si>
  <si>
    <t>6. Oberleitung (OL)</t>
  </si>
  <si>
    <t>Straßenablauf, Aufsatz</t>
  </si>
  <si>
    <t>1.</t>
  </si>
  <si>
    <t>Straßenablauf, normle Höhe</t>
  </si>
  <si>
    <t>06.</t>
  </si>
  <si>
    <t>Schachtsohle Ortbeton</t>
  </si>
  <si>
    <t>Schachtbau, ohne Erdarbeiten</t>
  </si>
  <si>
    <t>Zuschlag für Formstücke</t>
  </si>
  <si>
    <t>Stahlbetonrohr L=2,5m, DN 1400</t>
  </si>
  <si>
    <t>Stahlbetonrohr L=2,5m, DN 1200</t>
  </si>
  <si>
    <t>Stahlbetonrohr L=2,5m, DN 1000</t>
  </si>
  <si>
    <t>Stahlbetonrohr L=2,5m, DN 800</t>
  </si>
  <si>
    <t>Stahlbetonrohr L=2,5m, DN 600</t>
  </si>
  <si>
    <t>Stahlbetonrohre verlegen</t>
  </si>
  <si>
    <t>Betonrohr L=1,0m, DN 800</t>
  </si>
  <si>
    <t>Betonrohr L=1,0m, DN 600</t>
  </si>
  <si>
    <t>Betonrohr L=1,0m, DN 500</t>
  </si>
  <si>
    <t>Betonrohr L=1,0m, DN 400</t>
  </si>
  <si>
    <t>Betonrohr L=1,0m, DN 300</t>
  </si>
  <si>
    <t>Betonrohre verlegen</t>
  </si>
  <si>
    <t>Steinzeugrohre verlegen</t>
  </si>
  <si>
    <t>PVC-Rohre verlegen</t>
  </si>
  <si>
    <t>Kanalhaltung, Druckprobe</t>
  </si>
  <si>
    <t>Betonummantelung</t>
  </si>
  <si>
    <t>Rohrbettung Sand/Kies</t>
  </si>
  <si>
    <t>Kanaldielenverbau mit Bagger und Vibrobär</t>
  </si>
  <si>
    <t>Kanaldielenverbau mit Bagger</t>
  </si>
  <si>
    <t>Oberboden andecken, ca. 20 cm</t>
  </si>
  <si>
    <t>Einbau von Filterkies</t>
  </si>
  <si>
    <t>leichter Fels</t>
  </si>
  <si>
    <t>schwerer Boden</t>
  </si>
  <si>
    <t>mittlerer Boden</t>
  </si>
  <si>
    <t>leichter Boden</t>
  </si>
  <si>
    <t>Umbauzug SUM 315</t>
  </si>
  <si>
    <t>Umbauzug SUM 311/312</t>
  </si>
  <si>
    <t>Schwellen und Schienen wechseln (Betonschwellen, r&gt;500m)</t>
  </si>
  <si>
    <t>Umbauzug UH</t>
  </si>
  <si>
    <t>Gleisumbau mit Umbauzügen</t>
  </si>
  <si>
    <t>2 Arbeitsgänge notwendig</t>
  </si>
  <si>
    <t>Recycling Schotter und Untergrund, Einbau Neu- und Recyclingstoffe mit PSS/MVS, Verdichtung, 1x Stopfen</t>
  </si>
  <si>
    <t>Planumsverbesserung PM 1000-URM</t>
  </si>
  <si>
    <t>Recycling Schotter und Untergrund, Einbau Neu- und Recyclingstoffe mit PSS, Verdichtung, 1x Stopfen</t>
  </si>
  <si>
    <t>Planumsverbesserung PM 200-2R</t>
  </si>
  <si>
    <t>Planumsverbesserung RPM 2002</t>
  </si>
  <si>
    <t>Ausbau Schotter und Untergrund, Einbau Neustoffe mit PSS, Verdichtung, 1x Stopfen</t>
  </si>
  <si>
    <t>Planumsverbesserung PM 200-1</t>
  </si>
  <si>
    <t>Stützwand</t>
  </si>
  <si>
    <t>m2</t>
  </si>
  <si>
    <t>Schalen / Bewehren / Betonieren Fundament</t>
  </si>
  <si>
    <t>Ausschalfristen</t>
  </si>
  <si>
    <t>Schalen / Bewehren / Betonieren Wand</t>
  </si>
  <si>
    <t>Geländer stellen</t>
  </si>
  <si>
    <t>Kappe herstellen</t>
  </si>
  <si>
    <t>Schalen</t>
  </si>
  <si>
    <t>Bewehren</t>
  </si>
  <si>
    <t>Betonieren</t>
  </si>
  <si>
    <t>2.</t>
  </si>
  <si>
    <t>Baugrube</t>
  </si>
  <si>
    <t>zementverfestigte Hinterfüllung (keine beengten Verhältnisse)</t>
  </si>
  <si>
    <t>Lärmschutzwände</t>
  </si>
  <si>
    <t>Nacharbeiten</t>
  </si>
  <si>
    <t>Transport und Einhängen Stahlbetonsockel</t>
  </si>
  <si>
    <t>Transport und Einhängen Wandelemente (Material Alu) inkl. Erdung</t>
  </si>
  <si>
    <t>Erdverfüllung Stahlbetonsockel u. zementverguss Gründungdrohr</t>
  </si>
  <si>
    <t>Flachgründungen</t>
  </si>
  <si>
    <t xml:space="preserve">Baugrubensohle vermessen, planieren u. verdichten
Herstellen Sauberkeitsschicht, d = 10 cm (1 Tag Aushärtungszeit)
</t>
  </si>
  <si>
    <t>Schalung</t>
  </si>
  <si>
    <t>Bewehrung</t>
  </si>
  <si>
    <t>Bewehrung verlegen</t>
  </si>
  <si>
    <t>Abbrucharbeiten</t>
  </si>
  <si>
    <t>Trennschnitt von Stahlbeton</t>
  </si>
  <si>
    <t>Widerlager- und Flügelwand</t>
  </si>
  <si>
    <t>Wasserstrahlen per Maschine</t>
  </si>
  <si>
    <t>Seilsäge</t>
  </si>
  <si>
    <t>1h/m</t>
  </si>
  <si>
    <t>km</t>
  </si>
  <si>
    <t>Bezeichnung</t>
  </si>
  <si>
    <t>Nr.</t>
  </si>
  <si>
    <t>5.</t>
  </si>
  <si>
    <t>6.</t>
  </si>
  <si>
    <t>Kabeltiefbau</t>
  </si>
  <si>
    <t>Stützwände</t>
  </si>
  <si>
    <t>7.</t>
  </si>
  <si>
    <t>weitere Bemerkungen</t>
  </si>
  <si>
    <t>Längsfuge</t>
  </si>
  <si>
    <t>von</t>
  </si>
  <si>
    <t>bis</t>
  </si>
  <si>
    <t>Untergrundsanierung mit PSS 20 cm</t>
  </si>
  <si>
    <t>Untergrundsanierung mit PSS 30 cm</t>
  </si>
  <si>
    <t>Ø</t>
  </si>
  <si>
    <t xml:space="preserve">Begehung bei Tageslicht 2 h </t>
  </si>
  <si>
    <t>Begehung in Zugpausen möglich</t>
  </si>
  <si>
    <t>bis 5 m</t>
  </si>
  <si>
    <t xml:space="preserve">OL je Kettenwerkslänge mit 1000-1500 m mit Störling + Messbügel </t>
  </si>
  <si>
    <t>Zugpausen ca. 15 min</t>
  </si>
  <si>
    <t>Blockprobeschaltung (BPS)</t>
  </si>
  <si>
    <t>Stellen eines Winkelmastes (hauptsächlich im Bf) einschl. ausrichten, vergießen, etc. mit Einsatz von Großgeräten</t>
  </si>
  <si>
    <t>Stellen eines Flachmastes einschl. ausrichten, vergießen, etc. mit Einsatz ZWB</t>
  </si>
  <si>
    <t>Rüsten zum Schwellenwechsel/ Gleisumbau/ Ausfädeln je</t>
  </si>
  <si>
    <t>Gleisstopfmaschine GSM 09-32, Gleisstopfmaschine GSM 09-3X</t>
  </si>
  <si>
    <t>Universalstopfmaschine USM 08-275 3S, USM 08-475 4S, USM 09-16 4S</t>
  </si>
  <si>
    <t>3-5</t>
  </si>
  <si>
    <t>Tage</t>
  </si>
  <si>
    <t>reine Nettoarbeitszeit ohne Heranschaffen der Gerätschaften</t>
  </si>
  <si>
    <t>abhängig von mittleren Transportweg (Zugangsrampe - Ausbauort)</t>
  </si>
  <si>
    <t>verladen auf LKW, Baustraße</t>
  </si>
  <si>
    <t>verladen mit Bagger auf Mfs-Wagen vor Kopf auf Bahnwagen im Baufeld</t>
  </si>
  <si>
    <t>verladen mit Raupenfahrzeug (System Wiebe) Mfs-Wagen vor Kopf auf Bahnwagen im Baufeld</t>
  </si>
  <si>
    <t>Einbau (Grund)Schotter (1 Gleis), inkl. verteilen und verdichten</t>
  </si>
  <si>
    <t>Abladen Grundschotter aus Fans-Wagen aus Nachbargleis; Planieren mit Raupe, Verdichten mit Walze</t>
  </si>
  <si>
    <t>Abladen mit Schüttgutkippwagen (Fas); bei größeren Gleisabständen Facns 141 (BA 269)</t>
  </si>
  <si>
    <t>Abhängig vom mittleren Transportweg, Arbeitsschritte können nur hintereinander durchgeführt werden</t>
  </si>
  <si>
    <t>Abladen aus LKW; Grundschotter inkl. Planieren mit Raupe und Verdichtung mit Rüttelplatte</t>
  </si>
  <si>
    <t>abhängig von Aus-/Eingleisstelle des Zw-baggers</t>
  </si>
  <si>
    <t>Elektrodenschweißung</t>
  </si>
  <si>
    <t>abhängig Weiche oder Strecke</t>
  </si>
  <si>
    <t>Abbrennstumpfschweißung</t>
  </si>
  <si>
    <t>inkl. Lösen und Verspannen des Schienenkleineisens</t>
  </si>
  <si>
    <t>Einzelschwellenauswechslung</t>
  </si>
  <si>
    <t>seitl.  Aus- und Einbau  ohne Schweißungen, inklusive Stopfarbeiten</t>
  </si>
  <si>
    <t>abhängig von Anzahl der nebeneinanderliegenden Schwellen (max. 5 St.)</t>
  </si>
  <si>
    <t>Aus- und Einbau mit verschlagen der Nachbarschwellen ohne Schweißungen, inklusive Stopfarbeiten</t>
  </si>
  <si>
    <t>abhängig von Schleiftiefe und Schleiflänge (beachte Rüstzeiten)</t>
  </si>
  <si>
    <t>Schienen abladen</t>
  </si>
  <si>
    <t>Schienen-Manipulator ROBEL</t>
  </si>
  <si>
    <t>abhängig von Gleislage</t>
  </si>
  <si>
    <t>SAS</t>
  </si>
  <si>
    <t>45 min Auf- und Abrüstzeit</t>
  </si>
  <si>
    <t>verladen auf LKW, im Baufeld vor Kopf</t>
  </si>
  <si>
    <t>Vorbau durch Donelli Portalkran und Schienen montieren (Schienenumsetzmaschine)</t>
  </si>
  <si>
    <t>Hebe-Verdichtgang bis 60 mm, 3 Durchgänge</t>
  </si>
  <si>
    <t>verladen auf Bahnwagen im Nachbargleis (d= 30cm) Bagger</t>
  </si>
  <si>
    <t>verladen auf LKW, im Baufeld (d= 30cm) vor Kopf</t>
  </si>
  <si>
    <t>Bettungsreinigung</t>
  </si>
  <si>
    <t>RM 801</t>
  </si>
  <si>
    <t>abhängig von Verschmutzungsgrad, zusätzliche Rüstzeiten Bahnhof (20 min) und Einsatzort (30 min)</t>
  </si>
  <si>
    <t>Dynamische Gleisstabilisierung (DGS)</t>
  </si>
  <si>
    <t>1. Stabilisierung (Gleise)</t>
  </si>
  <si>
    <t>paralleler Einsatz der SSP</t>
  </si>
  <si>
    <t>Schienen aufladen</t>
  </si>
  <si>
    <t>Holzschwellen, Verladen im Nachbargleis mit ZWB</t>
  </si>
  <si>
    <t>Betonschwellen,Verladen im Nachbargleis mit ZWB</t>
  </si>
  <si>
    <t>Rückbau Gleis ohne Schotter, jochweise</t>
  </si>
  <si>
    <t>6 m-Joche</t>
  </si>
  <si>
    <t>10 m-Joche</t>
  </si>
  <si>
    <t>20 m-Joche mit Traverse</t>
  </si>
  <si>
    <t>Verladen im Nachbargleis mit Kran, jochweise im Nachbargleise</t>
  </si>
  <si>
    <t xml:space="preserve">Verladen vor Kopf mit Kran, jochweise, Vorkopfverladung  </t>
  </si>
  <si>
    <t>Tempo wird durch Logistik bestimmt (Wagenwechsel)</t>
  </si>
  <si>
    <t>Rückbau Gleis ohne Schotter, Einzelstoffe (z.B. für Hilfbrückeneinbau)</t>
  </si>
  <si>
    <t>Schienen lösen und verziehen (60 m lang)</t>
  </si>
  <si>
    <t>Verladen Schwellen neben dem Gleis auf LkW</t>
  </si>
  <si>
    <t>Holzschwellen, Antransport im Nachbargleis mit ZWB</t>
  </si>
  <si>
    <t>Gleisvorbau, jochweise</t>
  </si>
  <si>
    <t>Vorbau durch SK</t>
  </si>
  <si>
    <t>Gleisvorbau, Einzelstoffe</t>
  </si>
  <si>
    <t>Schienen verziehen, auflegen und verspannen (60 m lang)</t>
  </si>
  <si>
    <t>Herzstück, starr 300 er Weiche</t>
  </si>
  <si>
    <t>Herzstück, federbewegl.</t>
  </si>
  <si>
    <t>halbe Zv, 1200 er Weiche</t>
  </si>
  <si>
    <t>Auswechslung Herzstück, einschl. Schweißarbeiten</t>
  </si>
  <si>
    <t>Auswechslung halbe Zv, einschl. Schweißarbeiten</t>
  </si>
  <si>
    <t>Abladen Erdstoffe aus Fans-Wagen aus Nachbargleis; Planieren mit Raupe, Verdichten mit Walze</t>
  </si>
  <si>
    <t>Abladen aus LKW; Erdstoffe inkl. Planieren mit Raupe und Verdichtung mit Rüttelplatte</t>
  </si>
  <si>
    <t>Einbau Bodenmassen, lagenweise (30 cm)</t>
  </si>
  <si>
    <t>Verdichten Erdplanum, nach Ausbau Schotter bzw. PSS</t>
  </si>
  <si>
    <t>Erdplanum mit Walze verdichten</t>
  </si>
  <si>
    <t>Erdplanum mit Rüttelplatte verdichten</t>
  </si>
  <si>
    <t>1 Trupp</t>
  </si>
  <si>
    <t>Gleise, Umbau konventionell</t>
  </si>
  <si>
    <t>Dynamische Stabilisierung</t>
  </si>
  <si>
    <t>Planumsverbesserung im Fließbandverfahren</t>
  </si>
  <si>
    <t>Planumsverbesserung konventionell</t>
  </si>
  <si>
    <t>Instandhaltung Gleis</t>
  </si>
  <si>
    <t>Bettungsarbeiten Gleis</t>
  </si>
  <si>
    <t>Gleis, Neuschienenschleifen 0,3 mm Schleiftiefe mit Schleifzug (exkl. Rüstzeiten)</t>
  </si>
  <si>
    <t>Weiche, mit Schleifzug (z.B. SSM inkl. Rüstzeiten)</t>
  </si>
  <si>
    <t>Weiche, mit Zweiwegebagger (exkl. Rüstzeiten)</t>
  </si>
  <si>
    <t>Umbau Weiche / Kreuzung</t>
  </si>
  <si>
    <t>Instandhaltung Weiche / Kreuzung</t>
  </si>
  <si>
    <t>halbe Zv, 300 er Weiche</t>
  </si>
  <si>
    <t>Vollaushub Schotter und Untergrund und Ablage Gleis auf Planum</t>
  </si>
  <si>
    <t>Bettungsreinigung mit RM 800 + SSV 100 oder KSEM</t>
  </si>
  <si>
    <t>Bauschienen (Joch) --&gt; Langschienen inkl. Robelzug abladen</t>
  </si>
  <si>
    <t>Langschienen --&gt; Bauschienen inkl. Robelzug abladen</t>
  </si>
  <si>
    <t>Rückbau Schotter (1 Gleis) 30 cm</t>
  </si>
  <si>
    <t>verladen mit Mfs-Wagen vor Kopf auf Bahnwagen im Baufeld (d= 30cm)</t>
  </si>
  <si>
    <t>49 E5; 54 E4; 60 E2</t>
  </si>
  <si>
    <t>49 E5; 54 E4; 60 E2 Breitschweißen</t>
  </si>
  <si>
    <t>Schwellenwechsel</t>
  </si>
  <si>
    <t>Holzschwellen</t>
  </si>
  <si>
    <t>jochweise (12m) mit ZWB, ohne Schweißung inkl. Stopfarbeiten</t>
  </si>
  <si>
    <t>Betonschwellen</t>
  </si>
  <si>
    <t>Kreissäge (max. Tiefe 1000 mm/ einseitig freigelegt)</t>
  </si>
  <si>
    <t>Kettensäge (Bauteil beidseitig freigelegt)</t>
  </si>
  <si>
    <t>m3</t>
  </si>
  <si>
    <t xml:space="preserve">Herstellung Zufahrt/Arbeitsebene für Baugerät </t>
  </si>
  <si>
    <t>Hinterfüllung Beton</t>
  </si>
  <si>
    <t>Hinterfüllung zementverfestigt</t>
  </si>
  <si>
    <t>Spundwand</t>
  </si>
  <si>
    <t>02</t>
  </si>
  <si>
    <t>03</t>
  </si>
  <si>
    <t>04</t>
  </si>
  <si>
    <t>Aushärtung des Verpresskörpers; 7 d</t>
  </si>
  <si>
    <t>05</t>
  </si>
  <si>
    <t>m-Gurtung</t>
  </si>
  <si>
    <t>06</t>
  </si>
  <si>
    <t>Spannen der Anker</t>
  </si>
  <si>
    <t>Rückbau Spundwand</t>
  </si>
  <si>
    <t>07</t>
  </si>
  <si>
    <t>08</t>
  </si>
  <si>
    <t>09</t>
  </si>
  <si>
    <t>10</t>
  </si>
  <si>
    <t>11</t>
  </si>
  <si>
    <t>stark abhängig von der Länge und der Bemessungsgröße des Trägers</t>
  </si>
  <si>
    <t>Verbau herstellen</t>
  </si>
  <si>
    <t>Holzverbau herstellen</t>
  </si>
  <si>
    <t>Ausführung der Arbeiten erfolgt parallel zum Aushub</t>
  </si>
  <si>
    <t>Spritzbetonausfachung herstellen</t>
  </si>
  <si>
    <t>Ausführung der Arbeiten erfolgt parallel zum Aushub
Aushärtung beachten!</t>
  </si>
  <si>
    <t>Stahlblech zur Ausfachung einbringen</t>
  </si>
  <si>
    <t xml:space="preserve">Verrohrtes Bohren Ø90 cm (Länge 15 - 20 m)
</t>
  </si>
  <si>
    <t xml:space="preserve">Betonieren Ø90 cm inkl. Ziehen der Verrohrung (gute Andienung, bei schlechter Andienung +1 h) </t>
  </si>
  <si>
    <t>Bohren unter beschränkter Höhe (4 bis 5 m) mit Seilbagger und Verrohrungsmaschine</t>
  </si>
  <si>
    <t>z.B. unter einer Hilfbrücke, inkl. Schweißen der Bewehrungskörbe je Stoß</t>
  </si>
  <si>
    <t>Aushärtung beachten</t>
  </si>
  <si>
    <t>Ausschalen</t>
  </si>
  <si>
    <t>Ausschalfristen berücksichtigen!</t>
  </si>
  <si>
    <t>Mittelwert: 1to Stahl / 4-6 m3 Beton</t>
  </si>
  <si>
    <t>stark abhängig von der Bauteilgröße und dem Schalungsdruck</t>
  </si>
  <si>
    <t>Überbau (Stahlbeton) herstellen</t>
  </si>
  <si>
    <t>Lehrgerüst für Wib Träger bis 20 m herstellen</t>
  </si>
  <si>
    <t>Lehrgerüst in hoher Lage für das Einschieben Betonüberbau herstellen</t>
  </si>
  <si>
    <t>Lehrgerüst in niedriger Lage für Einhub</t>
  </si>
  <si>
    <t>Beton Wib-Überbau</t>
  </si>
  <si>
    <t>Kappen (inkl. Schotterbalken) herstellen</t>
  </si>
  <si>
    <t>Schalelemente sind vorkonfektioniert</t>
  </si>
  <si>
    <t>Kammerwand (Im Regelfall als Fertigteil) herstellen inkl. Verguß</t>
  </si>
  <si>
    <t>Lagersockel inkl. Schalung und Bewehrung herstellen</t>
  </si>
  <si>
    <t>Lager einbauen</t>
  </si>
  <si>
    <t>Sperrung des Nachbargleis erf.</t>
  </si>
  <si>
    <t>Lager ausrichten, einmessen und vergießen</t>
  </si>
  <si>
    <t>Sonstige Arbeiten (Fugen, Abdichtung usw.)</t>
  </si>
  <si>
    <t>01</t>
  </si>
  <si>
    <t>8 h (Aushärtungszeit beachten!)</t>
  </si>
  <si>
    <t>mittlere Länge 15 bis 20 m</t>
  </si>
  <si>
    <t>Leistungsansatz bezieht sich auf eine Fläche von ca. 100 m2
Stark abhängig von der Bauwerksgröße</t>
  </si>
  <si>
    <t>Unterschottermatten kleben</t>
  </si>
  <si>
    <t>Bodenaustausch</t>
  </si>
  <si>
    <t>Sauberkeitsschicht einbauen</t>
  </si>
  <si>
    <t xml:space="preserve">Verschubfundamente aus Betonfertigteilen einbauen
</t>
  </si>
  <si>
    <t>Verschubeinrichtung montieren</t>
  </si>
  <si>
    <t>2x Verschubbahnen (paralleles Arbeiten möglich!)</t>
  </si>
  <si>
    <t>Stark abhängig vom gew. Verschubsystem (Hemmnisse leicht möglich!)</t>
  </si>
  <si>
    <t>Verschubkonstruktion zurückbauen</t>
  </si>
  <si>
    <t>Vergießen der Fundamente inkl. Schalung</t>
  </si>
  <si>
    <t>Vorarbeiten</t>
  </si>
  <si>
    <t>Kopflöcher herstellen</t>
  </si>
  <si>
    <t>Auflagerträger kürzen</t>
  </si>
  <si>
    <t>Auflagerknagge oder Auflagerplatte anschweißen</t>
  </si>
  <si>
    <t>Längsverbau</t>
  </si>
  <si>
    <t>Achtung: zzgl. Aushärtezeit
TSP bzw. beide Gleise gesperrt. Nur Längsverbau, wenn als Auflager für Hilfsbrücke Bohrpfahl oder Bohrträger / Rammträger zum Einsatz kommt.</t>
  </si>
  <si>
    <t>Ziehbleche Verbaubleche (Schotterhalterung) einbringen</t>
  </si>
  <si>
    <t>Kopflöcher verfüllen</t>
  </si>
  <si>
    <t>Kürzen der Steckträger</t>
  </si>
  <si>
    <t>Abstapeln bzw. Absenken in Endlage (Holzklötze bzw. Betonklötze)</t>
  </si>
  <si>
    <t>verladen mit Bagger auf Res-Wagen vor Kopf</t>
  </si>
  <si>
    <t>nur für Kleinstmengen (1x Res-Wagen) z.B. für Hilfsbrückenübergänge</t>
  </si>
  <si>
    <t>Abladen vor Kopf aus Res-Wagen; Grundschotter inkl. Planieren mit zw-bagger; Verdichtung mit Rüttelplatte (Vorkopfarbeiten)</t>
  </si>
  <si>
    <t>Erdbau/Tiefbau</t>
  </si>
  <si>
    <t>Rohrverlegung inkl. Bettung</t>
  </si>
  <si>
    <t>Schachtabdeckung</t>
  </si>
  <si>
    <t>Querung (Ramm- bzw. Bohrverfahren)</t>
  </si>
  <si>
    <t>Querung (offene Bauweise)</t>
  </si>
  <si>
    <t>nur mit Abbruchhammer möglich</t>
  </si>
  <si>
    <t>Normverbau durch Gräben ersetzt</t>
  </si>
  <si>
    <t>Kanaldielenverbau Bohlenlänge bis 6 m</t>
  </si>
  <si>
    <t>1 St = 1 Haltungslänge</t>
  </si>
  <si>
    <t>PVC-Rohr DN 100/150</t>
  </si>
  <si>
    <t>PVC-Rohr DN 200/250</t>
  </si>
  <si>
    <t>PVC-Rohr DN 300/400</t>
  </si>
  <si>
    <t xml:space="preserve">Steinzeugrohr L DN 100 bis DN 150 - L= 1,0 m-1,50m </t>
  </si>
  <si>
    <t>Steinzeugrohr K DN 200; L 1,0 m - 1,50 m</t>
  </si>
  <si>
    <t>Steinzeugrohr K DN 300 L = 2,50 m</t>
  </si>
  <si>
    <t>Steinzeugrohr K DN 400, L = 2,5 m</t>
  </si>
  <si>
    <t>abhängig von der Schachtabmessung</t>
  </si>
  <si>
    <t>Schienen</t>
  </si>
  <si>
    <t>Gleis, mit Zweiwegebagger (inkl. Rüstzeiten)</t>
  </si>
  <si>
    <t>Gleis, mit Schleifzug, z.B. SSM (inkl. Rüstzeiten)</t>
  </si>
  <si>
    <t>Gleis, Handschleifen (bis max. 200m)</t>
  </si>
  <si>
    <t>Gleis, Instandhaltungsschleifen (Riffel, Headchecks) 1 mm Schleiftiefe mit Schleifzug (exkl. Rüstzeiten)</t>
  </si>
  <si>
    <t>HDI-Unterfangung</t>
  </si>
  <si>
    <t>UWBS unbewehrt</t>
  </si>
  <si>
    <t>Unterwasserbetonsohle</t>
  </si>
  <si>
    <t>Baustraße</t>
  </si>
  <si>
    <t>1 Tag einplanen</t>
  </si>
  <si>
    <t>Strauchwerk roden</t>
  </si>
  <si>
    <t>Baugelände abräumen</t>
  </si>
  <si>
    <t>1. Bahnkörper - Tiefbau</t>
  </si>
  <si>
    <t>2. Fahrbahn - Oberbau</t>
  </si>
  <si>
    <t>ab 700m, bis 700 bleibt 1 h konstant</t>
  </si>
  <si>
    <t>Hinweis: Aushärtzeiten des Betons beachten! Sind hier nicht inbegriffen, da verschiedene Arbeitsschritte parallel ausgeführt werden können.</t>
  </si>
  <si>
    <t>LSW herstellen, detailliert</t>
  </si>
  <si>
    <t>LSW herstellen, pauschal</t>
  </si>
  <si>
    <t>Stützwand herstellen, detailliert</t>
  </si>
  <si>
    <t>Stützwand herstellen, pauschal</t>
  </si>
  <si>
    <t>4. Sonstiger Ingenieurbau</t>
  </si>
  <si>
    <t xml:space="preserve">Ausbau </t>
  </si>
  <si>
    <t>Hilfsbrücke inkl. Vor- und Nacharbeiten</t>
  </si>
  <si>
    <t>Überbau / Bauwerk einheben</t>
  </si>
  <si>
    <t>Überbau / Bauwerk einschieben</t>
  </si>
  <si>
    <t>Überbau / Bauwerk verfahren</t>
  </si>
  <si>
    <t>Einbau Überbau/Bauwerk</t>
  </si>
  <si>
    <t>Widerlager / Pfeiler</t>
  </si>
  <si>
    <t>Rammpfahl</t>
  </si>
  <si>
    <t>Mittelwert: 1to Stahl / 6-8 m³ Beton</t>
  </si>
  <si>
    <t>Gründungen / Fundament</t>
  </si>
  <si>
    <t>Rückbau Baugrubenverbau</t>
  </si>
  <si>
    <t>3. Überführungen (speziell Eisenbahnüberführung)</t>
  </si>
  <si>
    <t>Bahnkörper - Tiefbau</t>
  </si>
  <si>
    <t>Überführungen (speziell Eisenbahnüberführung EÜ)</t>
  </si>
  <si>
    <t>Fahrbahn - Oberbau</t>
  </si>
  <si>
    <t>8.</t>
  </si>
  <si>
    <t>Schachtunterteil</t>
  </si>
  <si>
    <t>Schachtring 0,50m</t>
  </si>
  <si>
    <t>Schachthals 0,50m</t>
  </si>
  <si>
    <t>Holzverbau ausbauen</t>
  </si>
  <si>
    <t>Ausführung der Arbeiten erfolgt parallel zur Verfüllung</t>
  </si>
  <si>
    <t>ggl. Vlies auslegen; Ausbohlung der Gleise, Schützen des Kabelkanals z.B. mit Stahlplatten</t>
  </si>
  <si>
    <t>Rückbau der Arbeitsebene</t>
  </si>
  <si>
    <t>Rüstzeit für das Bohrgerät</t>
  </si>
  <si>
    <t>Stark abhängig von der Leistungsfähigkeit des Drehbohrgeräts
spezielle Bohrhindernisse wie das Durchörtern von Holz, Stahl bzw. Stahlbeton usw. sind gesondert zu betrachten!</t>
  </si>
  <si>
    <t>Pfahlkopf herrichten</t>
  </si>
  <si>
    <t>Handarbeit mit Presslufthammer</t>
  </si>
  <si>
    <t>Mit Bagger inkl. Meißel</t>
  </si>
  <si>
    <t>Rüttelstopfsäule mit Kiesverfüllung (Länge 6 - 8 m)</t>
  </si>
  <si>
    <t>Rüttelortbetonsäule (Länge 6 - 8 m)</t>
  </si>
  <si>
    <t>Bodenaushub unter Wasser</t>
  </si>
  <si>
    <t>Stark abhängig von der Bodenbeschaffenheit</t>
  </si>
  <si>
    <t>Betonage Unterwasserbeton</t>
  </si>
  <si>
    <t>HDI-Pfähle durch Beton (Bauteilverstärkung) i.M. ca. 12 - 15 m Länge</t>
  </si>
  <si>
    <t>Ohne Berücksichtigung von Bohrhindernissen</t>
  </si>
  <si>
    <t xml:space="preserve">Rohrschwenkausleger </t>
  </si>
  <si>
    <t>Graben und Verbau</t>
  </si>
  <si>
    <t>verladen auf Bahnwagen im Nachbargleis mit Bagger</t>
  </si>
  <si>
    <t>abhängig von d-Temperatur</t>
  </si>
  <si>
    <t>Schweißen</t>
  </si>
  <si>
    <t xml:space="preserve">Verbauarbeiten </t>
  </si>
  <si>
    <t>abhängig von Größe, Bodenverhältnisse, Zugänglichkeit, …</t>
  </si>
  <si>
    <t>Brennschnitt (Qualitätsminderung, jedoch zum Ausbau geeignet)</t>
  </si>
  <si>
    <t>Spannungsausgleich inkl. Schlussschweißung</t>
  </si>
  <si>
    <t>Taktgeber abhängig von tatsächl. Stopflänge, eventuell aus Bigbag, wenn Andienung feldseitig möglich (Mobilkran); &lt; 15 t</t>
  </si>
  <si>
    <t>1. Stabilisierung (Gleise) mit Vermessung</t>
  </si>
  <si>
    <t>Gleisumbau im Fließbandverfahren</t>
  </si>
  <si>
    <t>Einbau Grundschotter 30cm mit SSV 100</t>
  </si>
  <si>
    <t>(Werte  gültig für Vibrationsbär, bei Dieselbär 10-15 % mehr Leistung und beim Pressen 50 % weniger Leistung)</t>
  </si>
  <si>
    <t>Verfüllung, lagenweise Hinterfüllung, Widerlagerhinterfüllung einbauen und verdichten</t>
  </si>
  <si>
    <t xml:space="preserve">Signal Rückbau </t>
  </si>
  <si>
    <t>Signal bei Bauzuständen als ungültig kennzeichnen</t>
  </si>
  <si>
    <t>Signal Neubau</t>
  </si>
  <si>
    <t>mittels 2-Wege Bagger vom Gleis</t>
  </si>
  <si>
    <t>mittels Hubschrauber</t>
  </si>
  <si>
    <t>Signalausleger/ Signalbrücke</t>
  </si>
  <si>
    <t>Signalfundamente</t>
  </si>
  <si>
    <t xml:space="preserve">Signaltafeln </t>
  </si>
  <si>
    <t>einschließlich Betonpfahl bzw. Rohrmast</t>
  </si>
  <si>
    <t>Montage Signaltafel</t>
  </si>
  <si>
    <t>Demontage Signaltafel</t>
  </si>
  <si>
    <t>Geschwindigkeitsprüfeinrichtung (GPE)</t>
  </si>
  <si>
    <t>PZB Magnet (500/1000/2000) montieren</t>
  </si>
  <si>
    <t>PZB versetzen (demontage und am Nachbargleis montieren)</t>
  </si>
  <si>
    <t>PZB demontieren</t>
  </si>
  <si>
    <t>Lagerung und Abtransport feldseitig</t>
  </si>
  <si>
    <t>Achszähler</t>
  </si>
  <si>
    <t>Siemens (2 Bohrungen)</t>
  </si>
  <si>
    <t>Achszählpunkt demontieren</t>
  </si>
  <si>
    <t xml:space="preserve">Gleissperre </t>
  </si>
  <si>
    <t xml:space="preserve">Kabel </t>
  </si>
  <si>
    <t>Muffe</t>
  </si>
  <si>
    <t>Kabelschrank / -verteiler</t>
  </si>
  <si>
    <t>Errichten eines KVz 82 inkl. Sockel</t>
  </si>
  <si>
    <t>Kabelschrank Rückbau</t>
  </si>
  <si>
    <t>Rückbau eines KVz 82 inkl. Sockel</t>
  </si>
  <si>
    <t>Kabelverteiler Rückbau</t>
  </si>
  <si>
    <t>Weichen</t>
  </si>
  <si>
    <t>Austausch Elektrischer Weichenantrieb (WA)</t>
  </si>
  <si>
    <t>Montage Weichenhandschloss</t>
  </si>
  <si>
    <t>Stilllegung</t>
  </si>
  <si>
    <t>Ortsgestellte Baugleissperre</t>
  </si>
  <si>
    <t>Mechanisches Schlossdreieck</t>
  </si>
  <si>
    <t>Prüffahrten</t>
  </si>
  <si>
    <t>mind. 4h bzw. 1 Schicht a 8h ansetzen, abhängig von betrieblichen Gegebenheiten</t>
  </si>
  <si>
    <t>Innenanlage LST</t>
  </si>
  <si>
    <t xml:space="preserve">Anker erst 7 Tage nach dem Verpressen spannen </t>
  </si>
  <si>
    <t>Empfhlung: außerhalb des Druckbereichs der Gleise
(Werte  gültig für Schlaghammer, bei Vibrationshammer 10-15 % mehr Leistung)</t>
  </si>
  <si>
    <t xml:space="preserve"> (Zeitaufwand bezieht sich auf 1 m Achslänge)</t>
  </si>
  <si>
    <t>Achtung: zum Aushebevorgang HB ist das Nachbargleis zu sperren</t>
  </si>
  <si>
    <t>Sicherungsmaßnahmen mit HDI</t>
  </si>
  <si>
    <t>Bettung, Vorarbeiten und Nebenarbeiten</t>
  </si>
  <si>
    <t>Verfüllen von Gräben mit Verdichten</t>
  </si>
  <si>
    <t>Graben maschinell herstellen + Verbauarbeiten (Krings-Verbau) für Gräben mittlere Breite 1,50 m</t>
  </si>
  <si>
    <t>Gräben Tiefe 1,25-2,00m</t>
  </si>
  <si>
    <t>Gräben Tiefe 2,00-3,00m</t>
  </si>
  <si>
    <t>Gräben Tiefe 3,00-4,50m</t>
  </si>
  <si>
    <t>Gräben Tiefe 4,50-6,00m</t>
  </si>
  <si>
    <t>Sand- oder Betonauflager bis DN 250</t>
  </si>
  <si>
    <t>Sand- oder Betonauflager DN 250 bis DN 500</t>
  </si>
  <si>
    <t>Sand- oder Betonauflager &gt; DN 500</t>
  </si>
  <si>
    <t>Aushub/Verfüllung, Handarbeiten ohne Gerät; bis 1,75 m ohne Verbauarbeiten</t>
  </si>
  <si>
    <t>Einbau Kabeltrog  (Beton) inkl. Erdarbeiten; alle Größen; Gleis- bzw. Straßenanbindung</t>
  </si>
  <si>
    <t>Einbau Kabeltrog (Kunststoffkabelkanal) inkl. Rammarbeiten; alle Größen; Gleis- bzw. Straßenanbindung</t>
  </si>
  <si>
    <t>Kabelschächte bis 2,50 m Tiefe</t>
  </si>
  <si>
    <t>ZW-Bagger aus dem Nachbargleis</t>
  </si>
  <si>
    <t>2. Stabilisierung (Gleise) mit Vermessung, auch für Durcharbeitung</t>
  </si>
  <si>
    <t>Einbau PSS/FSS 30cm mit SSV100 inkl. Verdichtung</t>
  </si>
  <si>
    <t>Einbau PSS/FSS/Grundschotter mit KSEM inkl. Verdichtung (je Schicht ein Arbeitsgang)</t>
  </si>
  <si>
    <t>Rüstzeiten für Fließband-/Hebetechnik</t>
  </si>
  <si>
    <t>Hinweis: Umbau ist möglichst bergab zu planen</t>
  </si>
  <si>
    <t xml:space="preserve">Schnellumbaumaschine SUM 314 (SUZ 500 UVR "Mammut")
</t>
  </si>
  <si>
    <t>Hinweis: vorbereites Schotterplanum 4,10m breit, Feldseite extra verdichtet</t>
  </si>
  <si>
    <t>Hinweis: 150 - 180 Schwellen je nach Wagengattung</t>
  </si>
  <si>
    <t>Schwellentransportwagen</t>
  </si>
  <si>
    <t>Wasserstrahlen per Hand</t>
  </si>
  <si>
    <t>Freilegen von Bewehrung</t>
  </si>
  <si>
    <t>Bodenaushub mit Kettenbagger, verladen auf Bahnwagen (z.B. RES-Wagen) im Nachbargleis</t>
  </si>
  <si>
    <t>Bodenaushub mit Kettenbagger, verladen auf Lastwagen im Baufeld</t>
  </si>
  <si>
    <t>Bohrung herstellen (Schneckenbohrung verrohrt, Länge 10 m), Profil einstellen (ggf. Trägerfuß 0,5 m einbetonieren)</t>
  </si>
  <si>
    <t>Überbrückung Isolierstoß betriebsfertig verlegen und anschließen, einschl. Bohren</t>
  </si>
  <si>
    <t>Spannungssicherung einbauen, betriebsfertig verlegen einschl. aller Anschlüsse, Erdarbeiten und Befestigungen</t>
  </si>
  <si>
    <t>Mast-/Bauteilerde an Längserde anschließen, herstellen einer Verbindung für Erdung und Rückstromführunmg</t>
  </si>
  <si>
    <t>Betriebserde anschließen einschl. Abdeckung, betriebsfertig verlegen einschl. aller Anschlüsse, Erdarbeiten und Befestigungen</t>
  </si>
  <si>
    <t>Mast-/Bauteilerde an Schiene betriebsfertig verlegen einschl. aller Anschlüsse, Erdarbeiten und Befestigungen</t>
  </si>
  <si>
    <t xml:space="preserve">Längskettenwerk nur Fahrdrahtaustausch 1500 m am bestehendem Längskettenwerk mit Einzelausleger. Einziehen des Fahrdrahtes und einklemmen in Hänger. Verbinder einbauen und Fahrdraht regulieren.                                                             </t>
  </si>
  <si>
    <t>Randwegherstellung Kies</t>
  </si>
  <si>
    <t>Kennzeichnung erfolgt durch ein weißes Kreuz mit schwarzem Rand oder durch Verdecken.</t>
  </si>
  <si>
    <t>inkl. Rückbau Gleismagnet, ohne Rückbau Fundament. Nicht in Betrieb befindliches Signal.</t>
  </si>
  <si>
    <t>mittels 2-Wege Bagger von außen</t>
  </si>
  <si>
    <t xml:space="preserve">Gegengleisanzeiger und Gegengleisersatzsignal
</t>
  </si>
  <si>
    <t>Signale Langsamfahrstelle bei Bauzuständen als ungültig kennzeichnen</t>
  </si>
  <si>
    <t>Montage des Signalauslegers (Stiel, Riegel und Arbeitsbühne) nach Rz S8000.2.x, S8000.4.x, S8000.6.x Signalausleger über alle überspannten Gleise</t>
  </si>
  <si>
    <t>Demontage Signalfundament, kleine Bauform</t>
  </si>
  <si>
    <t>Demontage Signalfundament, große Bauform</t>
  </si>
  <si>
    <t>Stamm - /  Stichkabel aus vorhandenem Kabelgefäßsystem 
aufnehmen und in neues Kabelgefäßsystem verlegen</t>
  </si>
  <si>
    <t>Schienenfußkabel inkl. Schienenfußklammern</t>
  </si>
  <si>
    <t>in Betrieb befindliches Kabel (z.B. Mehrlängen einspleissen für Baufreiheit, es werden zeitgleich zwei Muffen mit Kabel-Mehrlänge eingefügt) ohne Prüfung</t>
  </si>
  <si>
    <t>Weichenhandschloss zur Herstellung der Folgeabhängigkeit zwischen Weiche und Baugleissperre montieren.
(kommt auf die Anzahl an Abhängigkeiten gem. PT1 an, hier ein Weichenhandschloss, eine Gs bereits eingebaut, Weiche kann unabhängig vom Betrieb gedreht werden)</t>
  </si>
  <si>
    <t>inkl. Gleissperrenschloss montieren, Gleissperre anklemmbar, mechanisch, ortsgestellt, inkl. 2 Stück Lagereisen für Signalständer, 2 Stück Signalständer mit Gs-Signal auf Lagereisen, 2 Stück Bockstangen einschl. der Schlösser zur Herstellung der Folgeabhängigkeit zwischen Weiche und Baugleissperre.</t>
  </si>
  <si>
    <t xml:space="preserve">Zur Herstellung der Folgeabhängigkeit zwischen mehreren Weichen und Baugleissperren montieren. Einschließlich Rückwand und Rohrmast, 1 Stück Schlossschieber und  Handschlösser, Anzahl der Handschlösser analog der Anzahl an Elementen der zu realisierenden Folgeabhängigkeit. </t>
  </si>
  <si>
    <t>Blockanpassungen Alttechnik: 3 Gl. + 2 Gl. ESTW Zentralblock, Weichenantriebe wurden über "Verbindungskabel mit Brückenschalter" zeitgleich an neue u. altes Stw angebunden und bei IBN nur noch umgeschaltet ohne Prüfung, 
4 Rückbau-Trupps (20 Signale), 1 Abnahmeprüfer</t>
  </si>
  <si>
    <t>Blockanpassungen Alttechnik: 10 Gl. Umbau Weichenantriebe von mech. auf neu während IBN. 3 Trupps Weichenrückbau, 7 Trupps Signalrückbau, 13 Trupps IBN Weichen neu+ 3 Trupps Weichenprüfung, 5 Trupps IBN Signal. 5 Abnahmeprüfer</t>
  </si>
  <si>
    <t>Neues ESTW-A 17 Signale, 6 Weichen
(IBN ESTW-A Straßkirchen)</t>
  </si>
  <si>
    <t>Neues ESTW-A 20 Signale, 11 Weichen
(IBN ESTW-A Mammendorf)</t>
  </si>
  <si>
    <t>Neues ESTW-A 27 Signale, 11 Weichen
(IBN ESTW-A Pleinting u Osterhofen)</t>
  </si>
  <si>
    <t>Neue ESTW-A (3x ESTW-A): 120 Signale, 50 
(ESTW Südwest Tutzing)</t>
  </si>
  <si>
    <t>Neues ESTW-UZ+3x ESTW-A: 120 Signale, 50 Weichen
(ESTW Südwest Geltendorf)</t>
  </si>
  <si>
    <t>Neues ESTW-UZ: 50 Signale, 50 Weichen
(IBN ESTW-UZ Mü-Laim Rbf)</t>
  </si>
  <si>
    <t>Neues ESTW-UZ+1x ESTW-A: 133 Signale, 27 Weichen
(ESTW 1.S-Bahn Stammstrecke)</t>
  </si>
  <si>
    <t>Neues ESTW-UZ (2x ESTW-UZ): 370 Signale, 169 Weichen
(IBN ESTW-UZ Pasing Nord und Süd)</t>
  </si>
  <si>
    <t xml:space="preserve">KS- u. HV-Signale nach Rz S8000.5.x, S8000.1.x, S8000.3.x auf vorhandenes Fundament montieren.
Nicht enthalten: Fundamentherstellung,  IBN des Signals und OLA Abschaltung und ohne Zu- und Abfahrt. </t>
  </si>
  <si>
    <t xml:space="preserve">* Wenn ein Prüf-ESTW (Test-Overhead zur Simulation ESTW-UZ) genutzt wird, muss nur Streckengleis zwischen Betriebsstelle mit neuem ESTW-A und Nachbarbetriebsstelle gesperrt werden. Wenn kein Prüf-ESTW genutzt wird, ist Softwarewechsel vor und nach BPS in ESTW-UZ nötig und gesamter ESTW-UZ Bereich muss gesperrt werden. Wenn gesamtes ESTW-UZ neu in Betrieb geht, ist ggf. kein Test-Overhead nötig.
Zeit gilt pro Streckengleis. Mit/ohne GWB. Je nach Blockschaltung ggf. Vollsperrung (beide Streckengleise) nötig. Probelok nötig. </t>
  </si>
  <si>
    <t>Montageschienen ein- oder ausbauen; (bei Ausbau: Neuschienen auflegen, verspannen inkl. Robelzug abladen)</t>
  </si>
  <si>
    <t>Massivüberbau abbrechen</t>
  </si>
  <si>
    <t>Abdichtung abtragen / separieren</t>
  </si>
  <si>
    <t>Spannungsausgleich ohne Schlussschweißung</t>
  </si>
  <si>
    <t>7. Leit- und Sicherungstechnik (LST)</t>
  </si>
  <si>
    <t>Auflagerträger anschweißen</t>
  </si>
  <si>
    <t>2 Lager je Seite</t>
  </si>
  <si>
    <t>2 Träger je Brücke und Seite</t>
  </si>
  <si>
    <t>2 Auflager je Seite ein Schweißtrupp
ggf. vorher an Auflagerbalken befestigt!</t>
  </si>
  <si>
    <t>Aussteifung einheben (Druckträger)</t>
  </si>
  <si>
    <t>z.B. Druckaussteifung unter der Hilfsbrücke</t>
  </si>
  <si>
    <t>Verankerung, Aussteifung und Gurtung</t>
  </si>
  <si>
    <t>Eventual-Position bei Aussteifung</t>
  </si>
  <si>
    <t>Auflagerknagge einbauen (anschweißen)</t>
  </si>
  <si>
    <t>Druckträger verschweißen, je Seite</t>
  </si>
  <si>
    <t>bei Kleinstmengen halben Wert ansetzen</t>
  </si>
  <si>
    <t>Stopfarbeiten (Bsp. 09-32 CSM) für Kleinstmengen</t>
  </si>
  <si>
    <t>aluminotherm. Schweißen (Skv) inkl. Feinschliff ohne Schlussschweißung</t>
  </si>
  <si>
    <t>aluminotherm. Schweißen (Skvl) inkl. Feinschliff inkl. Schlussschweißung</t>
  </si>
  <si>
    <t>Prüf- und Belastungsfahrt</t>
  </si>
  <si>
    <t>8. Sonstiges</t>
  </si>
  <si>
    <t>Bahnsteigkorpus</t>
  </si>
  <si>
    <t>Absperrung (Bauzaun) längs auf Mittelbahnsteig einrichten</t>
  </si>
  <si>
    <t>wenn die Kanten nacheinander ab-/umgebaut werden</t>
  </si>
  <si>
    <t xml:space="preserve">Leitungen/Kabel bauzeitlich sichern/verlegen </t>
  </si>
  <si>
    <t>bezogen auf Bahnsteiglänge</t>
  </si>
  <si>
    <t>Bahnsteigausstattung rückbauen</t>
  </si>
  <si>
    <t xml:space="preserve">Fundamente Bahnsteigkante rückbauen </t>
  </si>
  <si>
    <t>Bahnsteigneubau</t>
  </si>
  <si>
    <t xml:space="preserve">Fundamente Bahnsteigkante herstellen </t>
  </si>
  <si>
    <t>Fertigteilfundament</t>
  </si>
  <si>
    <t xml:space="preserve">Bahnsteigkante herstellen  </t>
  </si>
  <si>
    <t xml:space="preserve">Bahnsteigbelag herstellen  </t>
  </si>
  <si>
    <t xml:space="preserve">Bahnsteigausstattung herstellen  </t>
  </si>
  <si>
    <t xml:space="preserve">Bahnsteigbeleuchtung herstellen  </t>
  </si>
  <si>
    <t>Bahnsteigdach</t>
  </si>
  <si>
    <t>Bahnsteigdach rückbauen</t>
  </si>
  <si>
    <t>Fundamente und Stützen Bahnsteigdach herstellen</t>
  </si>
  <si>
    <t>Herstellung Bahnsteigdach</t>
  </si>
  <si>
    <t>Aufzug</t>
  </si>
  <si>
    <t>Baugrube ausheben</t>
  </si>
  <si>
    <t>Aufzugsschacht herstellen</t>
  </si>
  <si>
    <t>Aufmaß Schachtgerüst aufnehmen</t>
  </si>
  <si>
    <t>Zwischenraum verfüllen, lagenweise verdichten, Spundwandverbau rückbauen</t>
  </si>
  <si>
    <t>Anlieferung Schachtgerüst</t>
  </si>
  <si>
    <t>Montage Schachtgerüst</t>
  </si>
  <si>
    <t>Montage Aufzugsanlage</t>
  </si>
  <si>
    <t>Treppenanlage</t>
  </si>
  <si>
    <t>Rückbau Treppenanlage</t>
  </si>
  <si>
    <t>Rohbau Treppenanlage herstellen</t>
  </si>
  <si>
    <t>Blockstufen setzen</t>
  </si>
  <si>
    <t>Treppenhandlauf anbringen</t>
  </si>
  <si>
    <t>Schotterblech ziehen</t>
  </si>
  <si>
    <t>Verbauträger inkl. Auflagerträger abbrennen mind. 1,70 u. SOK</t>
  </si>
  <si>
    <t>Überbau komplettieren</t>
  </si>
  <si>
    <t>Lagerplatte einbauen</t>
  </si>
  <si>
    <t>Einbau PSS in Kleinmengen, Einbau mit konventionellen Geräten (Bagger)</t>
  </si>
  <si>
    <t>z.B. beim Einbau von Hilfsbrücken</t>
  </si>
  <si>
    <t>Baufreiheit für andere Gewerke/Bauzustand</t>
  </si>
  <si>
    <t>unterbrechungsfrei!</t>
  </si>
  <si>
    <t>Gründungen</t>
  </si>
  <si>
    <t>Ortbetongründungen</t>
  </si>
  <si>
    <t>Blockfundament bis 3 m³</t>
  </si>
  <si>
    <t>Abbindezeiten beachten!</t>
  </si>
  <si>
    <t>Blockfundament bis 13 m³</t>
  </si>
  <si>
    <t>Rammgründungen</t>
  </si>
  <si>
    <t>Pfahllänge bis 5m</t>
  </si>
  <si>
    <t>Großrohrlänge bis 5 m</t>
  </si>
  <si>
    <t>Pfahlkopf betonieren</t>
  </si>
  <si>
    <t>Kettenwerksabspannung/Radspanner</t>
  </si>
  <si>
    <t xml:space="preserve">bewegliche Abspannung für Tragseil u. Fd </t>
  </si>
  <si>
    <t xml:space="preserve">VL, BEL, RL </t>
  </si>
  <si>
    <t>nach Baumaßnahmen/Rückbau Bauzustand</t>
  </si>
  <si>
    <t>Nachweis der Höhe und Seitenlage Fahrdraht durch Unternehmer</t>
  </si>
  <si>
    <t>Überbau einheben (inkl. Platte) auf Pressen lagern</t>
  </si>
  <si>
    <t>Zuschlag für Hilfsbrückenkette (2 hintereinander liegende Brücken)</t>
  </si>
  <si>
    <t>Feinschliff</t>
  </si>
  <si>
    <t>für Kleinstlängen bis 50 m, ohne Hebe- u. Verdichtgang, z.B. Zusammenhangsarbeiten bei Brücken</t>
  </si>
  <si>
    <t>keine Bautätigkeit</t>
  </si>
  <si>
    <t>Mittelwert: 1to Stahl / 4-6 m3 Beton, pro Trupp (3-4 Leute)</t>
  </si>
  <si>
    <t xml:space="preserve">Quertragwerk nach Kettenwerksumbau das Querfeld je Kettenwerk einregulieren </t>
  </si>
  <si>
    <t xml:space="preserve">Montage Mastschalter einschl. aller Bauteile </t>
  </si>
  <si>
    <r>
      <t xml:space="preserve">Montage Rohrschwenkausleger alle anderen Mastformen. Das Schwenkauslegergelenk wird zusätzlich montiert. </t>
    </r>
    <r>
      <rPr>
        <strike/>
        <sz val="8"/>
        <color rgb="FF00B0F0"/>
        <rFont val="DB Office"/>
        <family val="2"/>
      </rPr>
      <t/>
    </r>
  </si>
  <si>
    <t>Triebstromrückführung</t>
  </si>
  <si>
    <t>Leiterseil montieren (1.500 m)</t>
  </si>
  <si>
    <t>Abbau Bauteilerden, Schienenverbinder</t>
  </si>
  <si>
    <t>Ausbau Betriebserde</t>
  </si>
  <si>
    <t>Stahlüberbau 1-gleisig bis max. 20 m
Ausbau in einem Stück (keine Trennschnitte)</t>
  </si>
  <si>
    <t>Stahlüberbau über 20 m
Ausbau in Teilstücken (inkl. Trennschnitte)</t>
  </si>
  <si>
    <t>Erdbau</t>
  </si>
  <si>
    <t>Leistungsansatz beruht auf einer Menge von ca. 200 m3
Zeitaufwand abhängig von den örtlichen Randbedingungen (z.B. 200 m3)
50 cm starke Tragschicht (2-lagiger Einbau)</t>
  </si>
  <si>
    <t>stark abhängig von der gleisgebundenen Logistik und der Größe des eingesetzten Bagger (z.B. Oltg, veschwenkt, Signal im Schwenkbereich usw.?)
Erschwernisse in Verbaunähe sind gesondert zu betrachten!</t>
  </si>
  <si>
    <t>stark abhängig von der Umlaufzeit der LKW und der Größe des eingesetzten Bagger (Oltg, veschwenkt?,Begegnungsverkehr für LKW möglich)
Erschwernisse in Verbaunähe sind gesondert zu betrachten!</t>
  </si>
  <si>
    <t>stark abhängig von der Umlaufzeit der LKW und der Größe des eingesetzten Bagger (Oltg, veschwenkt?,Begegnungsverkehr für LKW möglich)
(keine beengten Verhältnisse / kein Verbau der parallel zur Verfüllung zurückgebaut werden muss)</t>
  </si>
  <si>
    <t>pumpfähigen Beton zur Hinterfüllung, 
Schnellerer Einbau möglich (ggf. Verdichtung mit Rüttler beachten)!
Aushärtezeit beachten (Mindestdruckfestigkeit)!</t>
  </si>
  <si>
    <t>Baugrubenverbau / -sicherung, Gründung</t>
  </si>
  <si>
    <t>Ermittlung der m2 nach tatsächlich eingebrachter Bohlenlänge
Einsatz von Doppelbohlen (Bohlenlänge 15 bis 20 m)
(Werte  gültig für Vibrationsbär, bei Dieselbär 10-15 % mehr Leistung und beim Pressen 50 % weniger Leistung)</t>
  </si>
  <si>
    <t xml:space="preserve">Spundwand einbringen Rammen, Baugrund leicht rammbar / lockerer Kies, Kies-Sand
</t>
  </si>
  <si>
    <t xml:space="preserve">Spundwand einbringen Rammen, Baugrund normal rammbar / sandig, kiesige bis lehmige Böden
</t>
  </si>
  <si>
    <t xml:space="preserve">Spundwand einbringen Rammen, Baugrund schwer rammbar / dicht gelagerte lehmige, kiesige Böden
</t>
  </si>
  <si>
    <t xml:space="preserve">Verrohrtes Bohren Ø60 cm (Länge 15 - 20 m)
</t>
  </si>
  <si>
    <t xml:space="preserve">Verrohrtes Bohren Ø120 cm (Länge 15 - 20 m)
</t>
  </si>
  <si>
    <t xml:space="preserve">Betonieren Ø60 cm inkl. Ziehen der Verrohrung (gute Andienung, bei schlechter Andienung +1 h) </t>
  </si>
  <si>
    <t xml:space="preserve">Betonieren Ø120 cm inkl. Ziehen der Verrohrung (gute Andienung, bei schlechter Andienung +1 h) </t>
  </si>
  <si>
    <t xml:space="preserve">Verrohrtes Bohren Ø150 cm (Länge 15 - 20 m)
</t>
  </si>
  <si>
    <t xml:space="preserve">Betonieren Ø150 cm inkl. Ziehen der Verrohrung (gute Andienung, bei schlechter Andienung +1 h) </t>
  </si>
  <si>
    <t>Anker herstellen, Einbringen der temporären Anker
(Bohrloch herstellen (15m), Zugglied einführen, Suspension einpressen)</t>
  </si>
  <si>
    <t>Gurtung herstellen, 
(Schweißbaugrube herstellen, Konsolen und Gurtung anschweißen)</t>
  </si>
  <si>
    <t>Spundwand aussteifen Montage, einfache Konstruktion</t>
  </si>
  <si>
    <t>Spundwand aussteifen Montage, komplizierte Konstruktion</t>
  </si>
  <si>
    <t>Spundwand ziehen,
Baugrund normal rammbar / sandig, kiesige bis lehmige Böden</t>
  </si>
  <si>
    <t>Spundwand ziehen, 
Baugrund schwer rammbar / dicht gelagerte lehmige, kiesige Böden</t>
  </si>
  <si>
    <t>Betonfertigteilplatten rückbauen, max. Höhe 50 cm je Element</t>
  </si>
  <si>
    <t>Stahlblechausfachung rückbauen, max. Höhe 50 cm je Element</t>
  </si>
  <si>
    <t>Mikropfähle (Länge 15 bis 20 m)</t>
  </si>
  <si>
    <t>abhängig vom Baugrund</t>
  </si>
  <si>
    <t>Arbeitsebene für Bohr- und Rammgeräte</t>
  </si>
  <si>
    <t>Vorbereitungsarbeiten</t>
  </si>
  <si>
    <t>12</t>
  </si>
  <si>
    <t>13</t>
  </si>
  <si>
    <t>Längserde betriebsfertig verlegen einschl. aller Anschlüsse, Erdarbeiten und Befestigungen/Rückstromführung</t>
  </si>
  <si>
    <t>Einbau Randweg auf der Hilfsbrücke (einseitig)</t>
  </si>
  <si>
    <t xml:space="preserve">Ausbau Hilfsbrücke
</t>
  </si>
  <si>
    <t xml:space="preserve">Rückbau Längsverbau (während Ausbau Hilfsbrücke)
</t>
  </si>
  <si>
    <t>Ausbau Randweg auf der Hilfsbrücke (einseitig)</t>
  </si>
  <si>
    <t>Kammerwand (Im Regelfall als Fertigteil) herstellen inkl. Verguss</t>
  </si>
  <si>
    <t>Bohrpfahl herstellen / sonstige Pfähle</t>
  </si>
  <si>
    <t>14</t>
  </si>
  <si>
    <t>15</t>
  </si>
  <si>
    <t>16</t>
  </si>
  <si>
    <t>17</t>
  </si>
  <si>
    <t>Verschub</t>
  </si>
  <si>
    <t>Rückbau Bestandsüberbau</t>
  </si>
  <si>
    <t>Widerlager / Rahmenwände abbrechen</t>
  </si>
  <si>
    <t>Einbau Hilfsbrücke (ggf. La auf Hilfsbrücke beachten!)
 Hilfsbrücke auf Elastomerlager</t>
  </si>
  <si>
    <t>Einbau Schwellen, Stoffe vom Lkw neben dem Gleis</t>
  </si>
  <si>
    <t>Betonschwellen, Antransport im Nachbargleis mit ZWB</t>
  </si>
  <si>
    <t>Verziehen der OL im Bogen oder Gerade je Kettenwerk im Längsfeld</t>
  </si>
  <si>
    <t>Verziehen der OL im Bogen oder Gerade je Einzelausleger</t>
  </si>
  <si>
    <t>Einbau / Ausbau einer festen, profilfreien Erde für den Bauzustand mit Einzelausleger</t>
  </si>
  <si>
    <t>Einbau / Ausbau einer festen, profilfreien Erde für den Bauzustand im Quertragwerk</t>
  </si>
  <si>
    <t>2. Stabilisierung (Gleise), auch für Durcharbeitung und Qualitätsstopfgang</t>
  </si>
  <si>
    <t>abhängig vom Gewicht und der Anzahl erforderlicher Trennschnitte</t>
  </si>
  <si>
    <t>ca. 1h je Teilstück</t>
  </si>
  <si>
    <t>Ansatz für 200-300 m3 Erdarbeiten</t>
  </si>
  <si>
    <t>Abdichtung Überbau (Voranstirch, 2-lagen Dichtungsbahn)
(keine beengten Platzverhältnisse)</t>
  </si>
  <si>
    <t>Einfahren mittels Self-Propelled Modular Transporter (SPMT)</t>
  </si>
  <si>
    <t>Verschubweg in der Regel ca. 20 m 
4-8 h  Gesamtdauer als Richtwert</t>
  </si>
  <si>
    <t>bis max. 150-200 t</t>
  </si>
  <si>
    <t>Überbau einheben</t>
  </si>
  <si>
    <t>Beinhaltet einheben, ausrichten und absetzen
für ca. 30 min Nachbargleis mit sperren</t>
  </si>
  <si>
    <t>Ausrichten der Hilfsbrücken zueinander</t>
  </si>
  <si>
    <t>Mittelstütze für Hilfsbrückenkette einheben und verankern</t>
  </si>
  <si>
    <t>Fundament/Gründung im Vorfeld zu erstellen, Aushärtezeiten Beton berücksichtigen, Werksfertigung der Stützkonstruktion im Werk</t>
  </si>
  <si>
    <t>Achtung: TSP wird zum Ende 2. Seite benötigt, idealerweise noch vor Stopfarbeiten.
Ausbau des Längsverbau erfolgt parallel zum Ausbau der Hilfsbrücke (Abbrennen 1,50 unter Schwellenoberkante) 3-4 Träger oder Bohlen</t>
  </si>
  <si>
    <t>Stützen betonieren (Logistik maßgebend)</t>
  </si>
  <si>
    <t>Austausch Längskettenwerk mit Einzelausleger, Regelbauart Re 200 betriebsfertig montieren und regulieren. Ohne Gründung und Mast stellen -eine Kettenwerkslänge</t>
  </si>
  <si>
    <t>Endzustand</t>
  </si>
  <si>
    <t xml:space="preserve">Rückbau </t>
  </si>
  <si>
    <t>Rückbau Masten</t>
  </si>
  <si>
    <t>Rückbau Stahlmast bis 10 m Länge</t>
  </si>
  <si>
    <t>Rückbau Betonmast bis 10 m Länge</t>
  </si>
  <si>
    <t>Rückbau Fundamente</t>
  </si>
  <si>
    <t>inklusive Transport Lagerplatz</t>
  </si>
  <si>
    <t>inklusive Abtransport und Verfüllung Baugrube</t>
  </si>
  <si>
    <t>16,7/50 Hz</t>
  </si>
  <si>
    <t>Kabelverteiler beschalten und einbauen</t>
  </si>
  <si>
    <t>Kabel in  Kabelschrank einziehen und auflegen</t>
  </si>
  <si>
    <t>Kabelschrank errichten</t>
  </si>
  <si>
    <t>Meter</t>
  </si>
  <si>
    <t>Einbau Baugleissperre, anklemmbar</t>
  </si>
  <si>
    <t>inkl. Löcher bohren, Anschlusskabel verlegen, Funktionsprobe durchführen</t>
  </si>
  <si>
    <t>Montage ohne anschließende Funktionsprüfung, kann in Zugpausen erfolgen</t>
  </si>
  <si>
    <t xml:space="preserve">Montage ohne IBN + Abnahme. Für dauerhafte/bauzeitliche La. </t>
  </si>
  <si>
    <t>an vorhandenem Signalträger (Pfosten, Signal)</t>
  </si>
  <si>
    <t>Gründung Rammpfahl   Signalfundament, große Bauform</t>
  </si>
  <si>
    <t>Gründung Rammpfahl  Signalfundament, kleine Bauform</t>
  </si>
  <si>
    <t>Als Lichtsignal einschließlich Mast auf vorhandenem Fundament montieren, neues Signal auf rüsten, aufstellen, anschließen, einstellen und ausrichten.</t>
  </si>
  <si>
    <t xml:space="preserve">bis W 300 (1 Verschlußfachheizung, max. 6 Heizstäbe) </t>
  </si>
  <si>
    <t>Abbrennen Träger</t>
  </si>
  <si>
    <t>Annahme:  100 m inkl. Schienenfußklammern verlegen</t>
  </si>
  <si>
    <t>Schnellumbaumaschine SUM 315 ("Büffel")</t>
  </si>
  <si>
    <t>Portalkran PK 1-20 ES</t>
  </si>
  <si>
    <t>paralell zu Erdarbeiten (Aushub); Abbruch einschließlich Abtransport auf LKW &lt;8unter normalen Verhältnissen)</t>
  </si>
  <si>
    <t>Oberleitung (OL)</t>
  </si>
  <si>
    <t>Ansatz gilt bei Kleinstmengen auch für den Hebe- Verdichtgang</t>
  </si>
  <si>
    <t>Transport von Weichengroßteilen vom Montageplatz zum Einbauort</t>
  </si>
  <si>
    <t>Transport von Weichengroßteilen</t>
  </si>
  <si>
    <t>Ansatz gilt für 1 Weichengroßteil (Stark abhängig vom Tranportweg und der Größe)</t>
  </si>
  <si>
    <t xml:space="preserve">Neubau OL 1000-1500m. 2x befahren (1. Fahrt mit 8 KN und 2. Fahrt mit 100 KN Anpresskraft Stromabnehmer) </t>
  </si>
  <si>
    <t>Abhängig vom Abschnitt, Anzahl Brücken etc.</t>
  </si>
  <si>
    <t xml:space="preserve">Hinweis:
Die ATWS kann nur im gesperrten Arbeitsgleis in geeigneten Zugpausen oder einer Sperrpause erfolgen. </t>
  </si>
  <si>
    <t>ab W 500 (2 Verschlußfachheizung, mehr als 6 Heizstäbe)</t>
  </si>
  <si>
    <t>Rückbau</t>
  </si>
  <si>
    <t>Rückbau Kabelschacht</t>
  </si>
  <si>
    <t>Kabelschacht Gr. II rückbauen</t>
  </si>
  <si>
    <t>Kabelschacht Gr. V rückbauen</t>
  </si>
  <si>
    <t>Rückbau Entwässerung</t>
  </si>
  <si>
    <t>Entwässerungsschacht rückbauen</t>
  </si>
  <si>
    <t>Entwässerungsleitung rückbauen</t>
  </si>
  <si>
    <t>Gleis</t>
  </si>
  <si>
    <t>alle über-spannten 
Gl</t>
  </si>
  <si>
    <t>Abkürzung</t>
  </si>
  <si>
    <t>Quadratmeter</t>
  </si>
  <si>
    <t>Kubikmeter</t>
  </si>
  <si>
    <t>Kilometer</t>
  </si>
  <si>
    <t>Stück</t>
  </si>
  <si>
    <t>Tonne</t>
  </si>
  <si>
    <t>Minuten</t>
  </si>
  <si>
    <t>Stunden</t>
  </si>
  <si>
    <t>Verwendete Einheiten und deren Abkürzungen</t>
  </si>
  <si>
    <t>Kabel öffnen zum Muffen</t>
  </si>
  <si>
    <t>Kampfmittelsondierung: siehe 8. Sonstiges</t>
  </si>
  <si>
    <t>ggf. einschl. Kabelkanäle</t>
  </si>
  <si>
    <t>i.d.R. bis max. 200 m, danach unwirtschaftlich</t>
  </si>
  <si>
    <t>Feinjustierung der Lager
paralleles Arbeiten (alle Lager gleichzeitig); Aushärtungzeit beachten</t>
  </si>
  <si>
    <t xml:space="preserve">Bahnsteigkantenelemente rückbauen  </t>
  </si>
  <si>
    <t>abhängig von der Größe der Bahnsteigkanten</t>
  </si>
  <si>
    <t>ca. 15 min je Schaltgruppe</t>
  </si>
  <si>
    <t>Behelfsbahnsteig (Komplettbahnsteig ohne Ausstattung)</t>
  </si>
  <si>
    <t>Planum nach Rückbau Altbahnsteig</t>
  </si>
  <si>
    <t>Abdeckstein aufsetzen</t>
  </si>
  <si>
    <t>Bahnsteigentwässerung (Kastenrinne)</t>
  </si>
  <si>
    <t>Kabeltiefbau (Kabelabzweigkästen)</t>
  </si>
  <si>
    <t>Leerrohrpaket (Längsttrasse 2 x 4)</t>
  </si>
  <si>
    <t>Behelfsbahnsteig (ohne Ausstattung)</t>
  </si>
  <si>
    <t>Aushärtezeiten beachten</t>
  </si>
  <si>
    <t>Baugrube ausheben nach Rückbau Altanlage</t>
  </si>
  <si>
    <t>bei Komplettneubau siehe Tabelle Bahnkörper-Tiefbau</t>
  </si>
  <si>
    <t>Mittelbahnsteig</t>
  </si>
  <si>
    <t>Vorfertigung im Werk</t>
  </si>
  <si>
    <t>Winkelelemente für Stirnseite und Rückseite</t>
  </si>
  <si>
    <t>Kernbohrungen DN 100</t>
  </si>
  <si>
    <t>ca. 10-15 cm Dicke</t>
  </si>
  <si>
    <t>Geländer setzen (ohne Fundament)</t>
  </si>
  <si>
    <t>bezogen auf Kantenlänge (Sauberkeitsschicht)
(bei Komplettneubau siehe Tabelle Bahnkörper-Tiefbau)</t>
  </si>
  <si>
    <t>ohne Abdeckstein (für Kante mit inkludierter Abdeckung Faktor 0,8)</t>
  </si>
  <si>
    <t>ohne Kernbohrungen für Kabeltiefbau und Entwässerung</t>
  </si>
  <si>
    <t>Mast mit Fundament, Leuchten, inkl. anschließen</t>
  </si>
  <si>
    <t>Schal- und Bewehrungsarbeiten aus Tabelle Sonstiger Ingenieurbau</t>
  </si>
  <si>
    <t>Spundwand-Positionen aus Tabelle Überführungen</t>
  </si>
  <si>
    <t>Kabelverlegung aus Tabelle LST</t>
  </si>
  <si>
    <t>Randstein (für Bahnsteighinterkante oder Gehwegbegrenzung) herstellen</t>
  </si>
  <si>
    <t>Bahnsteigböschung profilieren / Fertigrasen verlegen</t>
  </si>
  <si>
    <t>Verschwenken der Gleise vor und hinter einer Baustelle (Baustellenumfahrung) um ca. 4 m aus der Achse mit jeweils 120 m Verschwenkbereiche</t>
  </si>
  <si>
    <t>Einheiten</t>
  </si>
  <si>
    <t>Rüstzeiten für Stopfmaschinen</t>
  </si>
  <si>
    <t>psch</t>
  </si>
  <si>
    <t>Abnahme/Mängelbeseitigung durch Auftragnehmer</t>
  </si>
  <si>
    <t>Fertigstellen der Anlage und "Eigenabnahme"</t>
  </si>
  <si>
    <t>Abnahmen</t>
  </si>
  <si>
    <t>Gleissperre</t>
  </si>
  <si>
    <t>Signal</t>
  </si>
  <si>
    <t>Signalausleger/ -brücke</t>
  </si>
  <si>
    <t>Weiche</t>
  </si>
  <si>
    <t>elektr. Prüfung</t>
  </si>
  <si>
    <t>abhängig von der Anzahl der zu prüfenden Fahrstraßen, welche vom Element betroffen sind</t>
  </si>
  <si>
    <t>abhängig von der Anzahl der Abhängigkeiten (Schloßdreieck)</t>
  </si>
  <si>
    <t>mechan. und elektrische Prüfung</t>
  </si>
  <si>
    <t>Prüffahrt durchführen</t>
  </si>
  <si>
    <t>OL verziehen</t>
  </si>
  <si>
    <t xml:space="preserve">Stellen Mast (ohne Übernahme Kettenwerk) </t>
  </si>
  <si>
    <t>Stellen Betonmast einschl. Ausrichten mit Einsatz ZWB</t>
  </si>
  <si>
    <t>Sperrungen/OL-Abschaltung</t>
  </si>
  <si>
    <t>Gleissperrung</t>
  </si>
  <si>
    <t>OL-Abschaltung</t>
  </si>
  <si>
    <t>Fahrten durchführen</t>
  </si>
  <si>
    <t>Prüf- und Belastungsfahrt durchführen</t>
  </si>
  <si>
    <t>Kampfmittel</t>
  </si>
  <si>
    <t>Hinweis: 2 Wochen vor Baubeginn, Auswertung 1 Woche</t>
  </si>
  <si>
    <t>Kampfmittelsondierung durchführen</t>
  </si>
  <si>
    <t>i.d.R. 1 Bohrung pro Gründungspunkt</t>
  </si>
  <si>
    <t>ca. 3 Stück/h bei 6 m Tiefe</t>
  </si>
  <si>
    <t>gilt für Montage und Demontage</t>
  </si>
  <si>
    <t>Feste Absperrung (FA) auf- oder abbauen</t>
  </si>
  <si>
    <t>Automatisches Warnsystem (ATWS)</t>
  </si>
  <si>
    <t>Automatisches Warnsystem (ATWS) auf- oder abbauen</t>
  </si>
  <si>
    <t>ATWS mit integrierter FA</t>
  </si>
  <si>
    <t>ATWS mit integrierter FA auf- oder abbauen</t>
  </si>
  <si>
    <t>Bomben bergen</t>
  </si>
  <si>
    <t>Munition bergen</t>
  </si>
  <si>
    <t>Bäume fällen und roden &lt;= 50 cm Umfang</t>
  </si>
  <si>
    <t>Bäume fällen und roden &gt; 50 cm Umfang</t>
  </si>
  <si>
    <t>Baugelände/Sträucher/Bäume</t>
  </si>
  <si>
    <t>Baustraße für Normalverkehr herrichten</t>
  </si>
  <si>
    <t>Baustraße für Großgeräte und Schwerlastverkehr herrichten</t>
  </si>
  <si>
    <t>Geländeoberfläche</t>
  </si>
  <si>
    <t>Kolonne mit 1 ZWB + Fahrer, 3 Arbeiter, 1 schienengebundenes Fahrzeug zur Logistik</t>
  </si>
  <si>
    <t>Erdaushub Kopflöcher gleisseitig (händisch)</t>
  </si>
  <si>
    <t>Hinweis zur Baulogistik: pro 100m LSW 1 Zwei-Wege-Bagger effizient, ab 300m-500m LSW Einsatz 2. ZWB effizient, bei Einsatz von &gt;= 3 ZWB muss Logistikkonzept sehr ausgeklügelt sein
ZWB: "Kurzheckvariante" ist zu bevorzugen bzw. Gleisabstand ist zu beachten! Wenn keine direkte Zufahrten möglich, zusätzl. Versorgungsfahrten einplanen</t>
  </si>
  <si>
    <t>Zwischen Kampfmittelsondierung und Beginn der Hauptarbeiten mind. 4 Wochen einplanen, da in diesem Zeitraum die Auswertungen erfolgen und im Bedarfsfall weitere Sondierungen erforderlich sind</t>
  </si>
  <si>
    <t>Auf-/Abrüstzeiten der Maschinen</t>
  </si>
  <si>
    <t>Hinweis: Nach Errichtung der LSW sind folgende Nacharbeiten/abschließenden Tätigkeiten durchzuführen
a) für die Erdung die Erdungsverbinder einbauen
b) falls erforderlich die Treppen und Geländer an den Fluchttüren einzubauen (feldseitig)
c) die Abdeckkappen zu montieren
d) ggf. Mängelbeseitigung und VOB-Abnahme
e) als Abschluss die Übergabe an den Anlagenverantwortlichen (ALV)</t>
  </si>
  <si>
    <t>Hinweis: 
a) Vor den Arbeiten ist die Einweisung in die Örtlichkeit und die Kabeleinweisung durchzuführen
b) Begehungen, Vermessung, Beweissicherung und Baugrunduntersuchungen durchführen
c) Kabelsuchschachtung und ggf. Kabelumverlegungen durchführen</t>
  </si>
  <si>
    <t>Rückbau komplettes  Längskettenwerk 1500 m mit Rückbau Tragseil, Radspanner, Verbinder, Ausleger, Fahrdraht</t>
  </si>
  <si>
    <t>Ortbeton oder Pfahlkopf maschinell</t>
  </si>
  <si>
    <t>Rückbau Mastfundament (Oberleitung) Handgerät</t>
  </si>
  <si>
    <t>Randbedingung: Längskettenwerk 1500 m Einzelausleger  Regelbauart Re 200 betriebsfertig regulieren, unterbrechungsfrei</t>
  </si>
  <si>
    <t>Montage Isolator im Querfeld (Oberes und unteres Richtseil) für Bauzwischenzustände</t>
  </si>
  <si>
    <t>Montage eines Mehrgleisauslegers max. 18m</t>
  </si>
  <si>
    <t xml:space="preserve">Austausch komplettes Längskettenwerk inkl. Fahrdraht in einer durchgängigen unterbrechungsfreien Sperrpause. Sperrpause fürs Arbeitsgleis und Sperrung Nachbargleis nur in Zugpausen. Nach jeder Sperrpause wird der Eisenbahnbetrieb wieder aufgenommen. Rückbau Kettenwerk inkl. Fahrdraht und Einzelausleger pro Stützpunkt. Neubau Kettenwerk: Tragseil ziehen, Y-Beiseil und Hänger mit Bindedraht provisorisch montieren, Isalator einbauen, Fahrdraht einziehen. (Mit Erstellung als Provisorium  kann der Betrieb wieder aufgenommen werden). Fertigmontage: Einbau Verbinder und Regulierung Kettenwerk. Oberleitungsmessfahrt druchführen.  Auswerrten und ggf. anschließend regulieren der Oberleitungsanlage. 
Abnahmen: bestehend aus Erdungsabnahmebegehung und Oberleitungsabnahmebefahrung.  </t>
  </si>
  <si>
    <t>GPE montieren</t>
  </si>
  <si>
    <t>GPE demontieren</t>
  </si>
  <si>
    <t>Dabei ist die Frage zu stellen, ob das Bohrgerät  von unten befestigt werden kann.</t>
  </si>
  <si>
    <t>Nicht enthalten: Fundamentherstellung, IBN des Signals und OLA Abschaltung, Signalgondeln werden inkl. Signalschirme mit eingehangen.</t>
  </si>
  <si>
    <t>IBN ist nicht enthalten, Betankung, Zufliegen nicht enthalten.</t>
  </si>
  <si>
    <t>IBN ist nicht enthalten, Zufahrt Bagger nicht enthalten.</t>
  </si>
  <si>
    <t>Signalfundemente werden meist bis ca. 80 cm unter Erdniveau abgebrochen.</t>
  </si>
  <si>
    <t>A</t>
  </si>
  <si>
    <t>Adern</t>
  </si>
  <si>
    <t xml:space="preserve">Annahme: 100 m Kabel unabhängig vom Durchmesser verlegen
Kupferkabel vom Gleis in Trog verlegen unabhängig vom Durchmesser, Verlegung direkt in Kabeltrog (Führungsrollen in Trog)
In der Regel geschieht dies vor der Sperrpause. </t>
  </si>
  <si>
    <t>Annahme : 100 m Stamm - /  Stichkabel verlegen 
Achtung ohne öffnen und schließen der Kabelgefäßsysteme</t>
  </si>
  <si>
    <t>Aderanzahl entscheidend  Beispiel: Zeitaufwand für 4 Adern ca. 1 h &amp; je höher die Aderanzahl desto mehr Zeit wird benötigt</t>
  </si>
  <si>
    <t>in Betrieb befindliches Kabel (z.B. Mehrlängen einfügen für Baufreiheit, es werden zeitgleich zwei Kabelschränke mit Mehrlänge eingefügt) ohne Prüfung. Kabelschrank und Rangierungen bereits vorbereitet. Ablauf: Keine Betriebsspleissung möglich, das gesamte Kabel wird geschnitten, es werden alle Adern aufgelegt, geprüft und wieder in Betrieb genommen.
alle Bereiche von betroffenen Elementen müssen für die Dauer der Kabelarbeiten gesperrt werden.</t>
  </si>
  <si>
    <t>Austausch eines bestehenden Weichenantriebs (z.B. IBN eines neuen ESTW auf unverändertem Spurplan mit Einbindung von neuen WA an den selben Weichen oder nur Tausch des WA, ohne Änderungen am Übertragungsgestänge) inkl. Rückbau alter WA, Einbau neuer WA, Abnahmeprüfung
Achtung: Weiche bietet keinen Flankenschutz während WA nicht an Weiche montiert ist.</t>
  </si>
  <si>
    <t>Baufeldfreimachung Rodung (Strauchwerk)</t>
  </si>
  <si>
    <t>für bauvorbereitende Maßnahmen mind. 1 Tag einplanen in Abhängigkeit der Örtlichkeit</t>
  </si>
  <si>
    <t>i.d.R. 1m x 1m x 1,25m Tiefe</t>
  </si>
  <si>
    <t>Hinweis: Material: Aluelemente, Sockel aus Beton; Arbeitsgleis: gesperrt, OLA ausgeschaltet, Nachbargleis: auf 120 km/h begrenzt (La)</t>
  </si>
  <si>
    <t>Transport und Einbringen der Gründungsrohre (bis 4,5-5,0 m)</t>
  </si>
  <si>
    <t>bei 24h -Arbeit, in Abhängigkeit vom Baugrund</t>
  </si>
  <si>
    <t>bei normalem Boden </t>
  </si>
  <si>
    <t>Transport und Einbringen der Gründungsrohre (über 5,0 m)</t>
  </si>
  <si>
    <t>Sauberkeitsschicht (Beton) einbringen</t>
  </si>
  <si>
    <t>Hinweis: Aushärtzeiten Betons beachten!</t>
  </si>
  <si>
    <t xml:space="preserve">Stützen ausrichten </t>
  </si>
  <si>
    <t>Einbau Sockelelemente (Beton)</t>
  </si>
  <si>
    <t>0,5 m x 5 m=2,5 m2 </t>
  </si>
  <si>
    <t> 5-6 Elemente</t>
  </si>
  <si>
    <t> Wenn bei Farbkonzept keine Vorsortierung erfolgt ist</t>
  </si>
  <si>
    <t>Beschilderung (Tür, Pfostennummerierung Rettungswege)</t>
  </si>
  <si>
    <t>Erdbau für Erdung</t>
  </si>
  <si>
    <t>Einheben Sonderkonstruktion(Torsionsbalken) und Montage Wandelemente</t>
  </si>
  <si>
    <t>Zp</t>
  </si>
  <si>
    <t>5. Personenverkehrsanlagen</t>
  </si>
  <si>
    <t>Wert</t>
  </si>
  <si>
    <t>0.</t>
  </si>
  <si>
    <t>Spundwand abbrennen, kürzen 1,70 m unter SO</t>
  </si>
  <si>
    <t>Spundwand ziehen (Spundwand rückbauen/ziehen) Baugrund leicht rammbar / lockerer Kies, Kies-Sand</t>
  </si>
  <si>
    <t>mittlere Größe der Baugrube (150 bis 250 m2) entspricht 1x Tagesleistung; 1x Tag Aushärtezeit berücksichtigen!</t>
  </si>
  <si>
    <t>Ausschalfrist 2 Tage (Seitenschalung), Aushärtezeit Unterseite</t>
  </si>
  <si>
    <t>Fugen Fahrbahnübergangskonstruktion, 1-gleisiger Überbau (einbauen und vergießen)</t>
  </si>
  <si>
    <t>Leitungen/Kabel bauzeitlich freilegen (Handschachtung ohne Belag)</t>
  </si>
  <si>
    <t>Bahnsteigbeleuchtungsmast rückbauen, aufladen</t>
  </si>
  <si>
    <t>Fundament Bahnsteigbeleuchtungsmast rückbauen</t>
  </si>
  <si>
    <t>Mast mit Leuchten (Oberleitung beachten), ohne Elektroarbeiten</t>
  </si>
  <si>
    <t>Bahnsteigrückbau komplett</t>
  </si>
  <si>
    <t xml:space="preserve">Bahnsteigbelag rückbauen, Komplettrückbau und Entsorgung </t>
  </si>
  <si>
    <t>auch für bewehrte Fertigteilfundamente
Rückbau weiterer Fundamente (z. B. Vitrinen, Wetterschutzhaus, Dachstützen) nicht berücksichtigt.
Faktor 0,2, wenn Fundamente abgestemmt werden müssen</t>
  </si>
  <si>
    <t>bezogen auf Bahnsteiglänge (Fertigteil-Bahnsteig inkl. Fundamente)</t>
  </si>
  <si>
    <t>Min. bei halbseitigem Rückbau, Max. bei Rückbau über Bahnsteigbreite (für Holzkonstruktionen Faktor 0,3), Oberleitung beachten</t>
  </si>
  <si>
    <t>Erdbau aus Tabelle Bahnkörper-Tiefbau, beengte Verhältnisse beachten</t>
  </si>
  <si>
    <t>Erdbau aus Tabelle Bahnkörper-Tiefbau, beengte Verhältnisse beachten, Oberleitung beachten</t>
  </si>
  <si>
    <t>in -1-Ebene</t>
  </si>
  <si>
    <t>Aushärtezeiten Fundamente beachten (Ortbeton)</t>
  </si>
  <si>
    <t>Standard-Dächer wie z.B. Zwiesel, Boidenheim</t>
  </si>
  <si>
    <t>Mittelbahnsteig konventionell (für modulare Bahnsteige Faktor 0,7)</t>
  </si>
  <si>
    <t>bezogen auf Bahnsteiglänge (Abfallbehälter, Sitzbank 15 min bis Wetterschutzhaus 60-90 min) 
Außenbahnsteig Faktor 0,6</t>
  </si>
  <si>
    <t>bezogen auf Bahnsteiglänge
Außenbahnsteig Faktor 0,6</t>
  </si>
  <si>
    <t>bezogen auf Länge der Kabeltrasse (2 MA)</t>
  </si>
  <si>
    <t>bezogen auf Bahnsteiglänge (Erdbau aus Tabelle Bahnkörper-Tiefbau)
(3 MA + kl. Radlader)</t>
  </si>
  <si>
    <t>Erdbau aus Tabelle Bahnkörper-Tiefbau (3 MA + Minibagger)</t>
  </si>
  <si>
    <t>inkl. Abzweige (4 MA + Minibagger bzw. kl. Radlader)</t>
  </si>
  <si>
    <t>Pflaster, Minimalwert für manuelle Verlegung (1 MA), Maximalwert für maschinelle Verlegung (3 MA + kl.Radlader bzw. Pflasterverlegemaschine)</t>
  </si>
  <si>
    <t>Sperrung einrichten</t>
  </si>
  <si>
    <t>Sperrung aufheben</t>
  </si>
  <si>
    <t>Hinweis: Material Stahlbeton (Ortbeton); Arbeitsgleis gesperrt</t>
  </si>
  <si>
    <t>ca. 15 - 30 Minuten für Sperrung einrichten laut Betra</t>
  </si>
  <si>
    <t>Oberleitung abschalten und Erdungsvorrichtung einbauen (Schaltgruppen)</t>
  </si>
  <si>
    <t>Erdungsvorrichtung ausbauen und Oberleitung einschalten (Schaltgruppen)</t>
  </si>
  <si>
    <t>Förderleistung max. 800 m3 pro Stunde</t>
  </si>
  <si>
    <t>Förderleistung max. 300 m3 pro Stunde</t>
  </si>
  <si>
    <t>Rampe herstellen</t>
  </si>
  <si>
    <t>3.</t>
  </si>
  <si>
    <t>4.</t>
  </si>
  <si>
    <t xml:space="preserve"> 4.2</t>
  </si>
  <si>
    <t xml:space="preserve"> 4.1</t>
  </si>
  <si>
    <t xml:space="preserve"> 1.1</t>
  </si>
  <si>
    <t xml:space="preserve"> 1.2</t>
  </si>
  <si>
    <t xml:space="preserve"> 1.3</t>
  </si>
  <si>
    <t xml:space="preserve"> 1.4</t>
  </si>
  <si>
    <t xml:space="preserve"> 1.5</t>
  </si>
  <si>
    <t>Personenverkehrsanlagen</t>
  </si>
  <si>
    <t xml:space="preserve"> 2.5</t>
  </si>
  <si>
    <t xml:space="preserve"> 2.4</t>
  </si>
  <si>
    <t xml:space="preserve"> 2.3</t>
  </si>
  <si>
    <t xml:space="preserve"> 2.1</t>
  </si>
  <si>
    <t xml:space="preserve"> 2.2</t>
  </si>
  <si>
    <t xml:space="preserve"> 2.6</t>
  </si>
  <si>
    <t xml:space="preserve"> 2.7</t>
  </si>
  <si>
    <t xml:space="preserve"> 2.8</t>
  </si>
  <si>
    <t xml:space="preserve"> 2.9</t>
  </si>
  <si>
    <t xml:space="preserve"> 2.11</t>
  </si>
  <si>
    <t xml:space="preserve"> 2.12</t>
  </si>
  <si>
    <t xml:space="preserve"> 2.10</t>
  </si>
  <si>
    <t xml:space="preserve"> 3.1</t>
  </si>
  <si>
    <t xml:space="preserve"> 3.2</t>
  </si>
  <si>
    <t xml:space="preserve"> 3.3</t>
  </si>
  <si>
    <t xml:space="preserve"> 3.4</t>
  </si>
  <si>
    <t xml:space="preserve"> 3.5</t>
  </si>
  <si>
    <t xml:space="preserve"> 3.6</t>
  </si>
  <si>
    <t xml:space="preserve"> 5.1</t>
  </si>
  <si>
    <t xml:space="preserve"> 5.2</t>
  </si>
  <si>
    <t xml:space="preserve"> 5.3</t>
  </si>
  <si>
    <t xml:space="preserve"> 5.4</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</si>
  <si>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</si>
  <si>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</si>
  <si>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</si>
  <si>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</si>
  <si>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</si>
  <si>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</si>
  <si>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</si>
  <si>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</si>
  <si>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</si>
  <si>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6.10</t>
  </si>
  <si>
    <t xml:space="preserve"> 7.1</t>
  </si>
  <si>
    <t xml:space="preserve"> 7.2</t>
  </si>
  <si>
    <t xml:space="preserve"> 8.1</t>
  </si>
  <si>
    <t xml:space="preserve"> 8.2</t>
  </si>
  <si>
    <t xml:space="preserve"> 8.3</t>
  </si>
  <si>
    <t xml:space="preserve"> 8.4</t>
  </si>
  <si>
    <r>
      <t>Abladen vor Kopf aus Mfs-Wagen</t>
    </r>
    <r>
      <rPr>
        <strike/>
        <sz val="10"/>
        <rFont val="DB Office"/>
        <family val="2"/>
      </rPr>
      <t xml:space="preserve">; </t>
    </r>
    <r>
      <rPr>
        <sz val="10"/>
        <rFont val="DB Office"/>
        <family val="2"/>
      </rPr>
      <t>Grundschotter inkl. Planieren mit zw-bagger; Verdichtung mit Rüttelplatte (Vorkopfarbeiten)</t>
    </r>
  </si>
  <si>
    <r>
      <t>Abladen vor Kopf aus Mfs-Wagen</t>
    </r>
    <r>
      <rPr>
        <strike/>
        <sz val="10"/>
        <rFont val="DB Office"/>
        <family val="2"/>
      </rPr>
      <t>;</t>
    </r>
    <r>
      <rPr>
        <sz val="10"/>
        <rFont val="DB Office"/>
        <family val="2"/>
      </rPr>
      <t xml:space="preserve"> Erdstoffe inkl. Planieren mit ZW-Bagger; Verdichtung mit Rüttelplatte (Vorkopfarbeiten)</t>
    </r>
  </si>
  <si>
    <r>
      <t xml:space="preserve">mit Gleisrückbau, Eb PSS (30 cm) </t>
    </r>
    <r>
      <rPr>
        <u/>
        <sz val="10"/>
        <rFont val="DB Office"/>
        <family val="2"/>
      </rPr>
      <t>und</t>
    </r>
    <r>
      <rPr>
        <sz val="10"/>
        <rFont val="DB Office"/>
        <family val="2"/>
      </rPr>
      <t xml:space="preserve"> Bodenaustausch (30 cm)
inkl. Schweißen und Befahrbarkeit herstellen
inkl. OL- und LST-Arbeiten 
inkl. Schienenbearbeitung</t>
    </r>
  </si>
  <si>
    <r>
      <rPr>
        <sz val="10"/>
        <rFont val="DB Office"/>
        <family val="2"/>
      </rPr>
      <t>Aussteifungen ausbauen inkl. Brennschnitte</t>
    </r>
    <r>
      <rPr>
        <b/>
        <sz val="10"/>
        <rFont val="DB Office"/>
        <family val="2"/>
      </rPr>
      <t xml:space="preserve">
</t>
    </r>
  </si>
  <si>
    <t>Straßengebunden, 4 h Gesamtdauer als Richtwert</t>
  </si>
  <si>
    <t>Achtung: zum Einhebevorgang HB ist das Nachbargleis zu sperren</t>
  </si>
  <si>
    <r>
      <t>4 Elemente</t>
    </r>
    <r>
      <rPr>
        <sz val="10"/>
        <color rgb="FF000000"/>
        <rFont val="DB Office"/>
        <family val="2"/>
      </rPr>
      <t> </t>
    </r>
  </si>
  <si>
    <r>
      <t>Bei Trägerlänge von ca. 20m, Spp 16h benötigt</t>
    </r>
    <r>
      <rPr>
        <sz val="10"/>
        <color rgb="FF000000"/>
        <rFont val="DB Office"/>
        <family val="2"/>
      </rPr>
      <t> </t>
    </r>
  </si>
  <si>
    <r>
      <t>Verbindung zur OLA</t>
    </r>
    <r>
      <rPr>
        <sz val="10"/>
        <color rgb="FF000000"/>
        <rFont val="DB Office"/>
        <family val="2"/>
      </rPr>
      <t> </t>
    </r>
  </si>
  <si>
    <r>
      <rPr>
        <b/>
        <sz val="10"/>
        <rFont val="DB Office"/>
        <family val="2"/>
      </rPr>
      <t>Hinweis: Für 1500m Kettenwerkslänge sind 12h Arbeitszeit ohne Unterbrechung und mind. eine durchgehende  13h Sperrpause einzuplanen!</t>
    </r>
    <r>
      <rPr>
        <sz val="10"/>
        <rFont val="DB Office"/>
        <family val="2"/>
      </rPr>
      <t xml:space="preserve">
Neubau einer kompletten OL-Anlage auf einer in Betrieb befindlichen, nicht elektrifizierten 2 gleisigen Strecke. Die Unterspannungsetzung erfolgt nach vollständiger Fertigstellung. Die Arbeiten finden in durchgehenden 9h Nachtsperrpausen statt. Durchgehende Sperrung Arbeitsgleis und Sperrung Nachbargleis in Zugpausen. Tagsüber erfolgt der Betrieb mit Dieseltraktion. </t>
    </r>
    <r>
      <rPr>
        <u/>
        <sz val="10"/>
        <rFont val="DB Office"/>
        <family val="2"/>
      </rPr>
      <t>Vorarbeiten:</t>
    </r>
    <r>
      <rPr>
        <sz val="10"/>
        <rFont val="DB Office"/>
        <family val="2"/>
      </rPr>
      <t xml:space="preserve"> Suchschachten per Hand inkl. Fotodokumentation in Zugpausen an den Gründungspunkten. Kampfmittelsondierung in eigener Sperrpause an den Gründungspunkten vom Gleis aus. </t>
    </r>
    <r>
      <rPr>
        <u/>
        <sz val="10"/>
        <rFont val="DB Office"/>
        <family val="2"/>
      </rPr>
      <t>Hauptarbeiten:</t>
    </r>
    <r>
      <rPr>
        <sz val="10"/>
        <rFont val="DB Office"/>
        <family val="2"/>
      </rPr>
      <t xml:space="preserve"> Rammgründung alle 50 m - 80 m durch Landramme ggf. auf K-Wagen mit Lok. Anschließend Betonage Fundamentkopf. Maste stellen mit ZWB-Bagger inkl. Erdung der Maste. Dann ausrichten der Maste mit Unterstopfung. Montieren der Anbauteile (Einzelausleger, Schalter mit Fernantrieb). Für Fahrdrahtmontage Anbau der Radspanner, Tragseil einziehen mit Zweiwege-Schörling.  Einziehen des Fahrdrahtes und einklemmen in Hänger, Stromverbinder einpressen, Einstellen der Radspanner nach Temperatur.            
</t>
    </r>
    <r>
      <rPr>
        <u/>
        <sz val="10"/>
        <rFont val="DB Office"/>
        <family val="2"/>
      </rPr>
      <t>Messfahrt:</t>
    </r>
    <r>
      <rPr>
        <sz val="10"/>
        <rFont val="DB Office"/>
        <family val="2"/>
      </rPr>
      <t xml:space="preserve"> Oberleitungsmessfahrt druchführen, Auswerten und ggf. anschließend Regulieren der Oberleitungsanlage. 
</t>
    </r>
    <r>
      <rPr>
        <u/>
        <sz val="10"/>
        <rFont val="DB Office"/>
        <family val="2"/>
      </rPr>
      <t>Abnahmen:</t>
    </r>
    <r>
      <rPr>
        <sz val="10"/>
        <rFont val="DB Office"/>
        <family val="2"/>
      </rPr>
      <t xml:space="preserve"> bestehend aus Erdungsabnahmebegehung und Oberleitungsabnahmebefahrung.  
Achtung! Bei Betonblockfundamenten oder BetonPfahlköpfen sind die Abbindezeiten (28 Tage) zu beachten, Unterbrechung der Arbeiten erforderlich.</t>
    </r>
  </si>
  <si>
    <r>
      <t xml:space="preserve">Anschluß Masttrennschalter -Schalter und Schalterleitung- bei einem mechanisch getrennten Kettenwerk mit Einzelausleger, </t>
    </r>
    <r>
      <rPr>
        <u/>
        <sz val="10"/>
        <rFont val="DB Office"/>
        <family val="2"/>
      </rPr>
      <t>ohne</t>
    </r>
    <r>
      <rPr>
        <sz val="10"/>
        <rFont val="DB Office"/>
        <family val="2"/>
      </rPr>
      <t xml:space="preserve"> Einbau Schaltertraverse, Schaltergestänge und Masttrennschalterantrieb oder Handschalter </t>
    </r>
  </si>
  <si>
    <r>
      <t xml:space="preserve">Anschluß Masttrennschalter -Schalter und Schalterleitung- bei einem mechanisch getrennten Kettenwerk mit Einzelausleger, </t>
    </r>
    <r>
      <rPr>
        <u/>
        <sz val="10"/>
        <rFont val="DB Office"/>
        <family val="2"/>
      </rPr>
      <t>inklusive</t>
    </r>
    <r>
      <rPr>
        <sz val="10"/>
        <rFont val="DB Office"/>
        <family val="2"/>
      </rPr>
      <t xml:space="preserve"> Einbau Schaltertraverse, Schaltergestänge und Masttrennschalterantrieb oder Handschalter</t>
    </r>
  </si>
  <si>
    <t>Weichenkettenwerk der Oberleitung mit evtl. Nachregulierung nach Weichenumbau kontrollieren</t>
  </si>
  <si>
    <t xml:space="preserve">Annpassen der Seiten- und Höhenlage im Längskettenwerk, einschl. auswechseln von bis zu 20 Hängern pro 1000 m (mit 2 Trupps ) </t>
  </si>
  <si>
    <t>&gt; 160 Kmh, keine Sperrpause erforderlich, muss aber als Zugfahrt beantragt werden (Trasse muss verfügbar sein)</t>
  </si>
  <si>
    <r>
      <rPr>
        <b/>
        <sz val="11"/>
        <rFont val="DB Office"/>
        <family val="2"/>
      </rPr>
      <t xml:space="preserve">Hinweis: </t>
    </r>
    <r>
      <rPr>
        <sz val="11"/>
        <rFont val="DB Office"/>
        <family val="2"/>
      </rPr>
      <t xml:space="preserve">BPS erfolgen mehrere Wochen vor IBN des ESTW. Für jedes Streckengleis zw. Stellwerken unterschiedlicher Hersteller wird in der Regel eine BPS (+1 Reservetermin) nötig. 
Zeiten gelten bei folgenden Annahmen: 
gesamte Betriebsstelle erhält neues ESTW-A. Zu ersetzendes Altstellwerk noch in Betrieb. BPS findet zwischen neuem ESTW-A (noch nicht in Betrieb) und in Betrieb befindlicher Nachbarbetriebsstelle(n) statt. Neues ESTW-A wird bei IBN an bestehende, schon in Betrieb befindliche ESTW-UZ, angeschlossen. </t>
    </r>
  </si>
  <si>
    <r>
      <rPr>
        <b/>
        <sz val="11"/>
        <rFont val="DB Office"/>
        <family val="2"/>
      </rPr>
      <t xml:space="preserve">Hinweis: </t>
    </r>
    <r>
      <rPr>
        <sz val="11"/>
        <rFont val="DB Office"/>
        <family val="2"/>
      </rPr>
      <t>Ohne Spurplanänderung, mit Außerbetriebnahme Altstellwerk+Rückbau alte Außenanlage, mit SZ-Anbindung, örtliche Besetzung aller ESTW im Steuerbezirk bereits im Vorfeld, damit SZ-Software vorab aufgespielt werden kann, mit Umbau Weichenantrieben, mit Blockanpassung Nachbarbetriebsstelle, neues ESTW-A an vorh. ESTW-UZ, mit Abnahmeprüfung (in IBN-Sperrpause erfolgen nur noch die nicht im Vorfeld durchführbaren Arbeiten und Abnahmeprüfungen, alle sonstigen Arbeiten vorab). Im Vorfeld zur IBN sind weitere Sperrpausen nötig. 
Vollsperrung im gesamten Stellbereich des ESTW und den Zulaufstrecken. Nicht betroffene Bereiche können nach Softwaretausch wieder freigegeben werden. Angabe nur von Anzahl Haupt-, und Vorsignalen. Bei der Sperrpausenkalkulation ist maßgebend: Anzahl der verfügbaren Trupps, Umfang Rückbau, Anzahl Weichen, Umfang Restarbeiten während IBN. Örtliche Besonderheiten sind zu beachten.
Die benötigten Regelausführungsfristen (Zeit zwischen Übergabe Planung an Fa. und Montagebeginn bzw. Hdf) abhängig von Anzahl der Stelleinheiten sind dem Modulvertrag zu entnehmen.</t>
    </r>
  </si>
  <si>
    <t>Demontage und Montage ohne Anpassung Anschlusskabel
Mit Anpassung Anschlusskabel in neuem Anschlussverteiler auf anderer Gleisseite +30min (ausklemmen, und neu einklemmen)</t>
  </si>
  <si>
    <r>
      <t xml:space="preserve">Hinweis: 
Die feste Absperrung kann nur unter einem gesperrten Arbeitsgleis auf-und abgebaut werden. Der Auf-und Abbau erfolgt in der Regel in geeigneten Zugpausen ohne Einsatz von Großmaschienen wie ein ZWB. Dabei sollte die Zugpause nicht kleiner als 5 Minuten betragen. Es gibt verschiedene Arten wie z.B. Click und Schnapp. Abhängig von der Art ist die Aufbauzeit. 
</t>
    </r>
    <r>
      <rPr>
        <u/>
        <sz val="11"/>
        <rFont val="DB Office"/>
        <family val="2"/>
      </rPr>
      <t xml:space="preserve">Aufbau feste Absperrung feldseitig: </t>
    </r>
    <r>
      <rPr>
        <sz val="11"/>
        <rFont val="DB Office"/>
        <family val="2"/>
      </rPr>
      <t xml:space="preserve">Es wird nur das Arbeitsgleis in Zugpausen gesperrt. Hier wird die feste Absperrung in der Regel mit einem Abstand größer als 2,50 m von der Gleisachse aufgebaut, um den Regellichtraum freizuhalten. 
</t>
    </r>
    <r>
      <rPr>
        <u/>
        <sz val="11"/>
        <rFont val="DB Office"/>
        <family val="2"/>
      </rPr>
      <t xml:space="preserve">Aufbau feste Absperrung zwischen zwei Gleisen: </t>
    </r>
    <r>
      <rPr>
        <sz val="11"/>
        <rFont val="DB Office"/>
        <family val="2"/>
      </rPr>
      <t>Es wird das Arbeitsgleis und das Nachbargleis in Zugpausen gesperrt. Die feste Absperrung wird ans Nachbargleis montiert, um die Arbeiter auf dem Arbeitsgleis zu schützen. Häufig wird dabei der Regellichtraum  des Arbeits- und des Nachbargleises eingeschränkt, dann ist in der BBPL der Ausschluß von LÜ Cesar und Dora im Nachbargleis unbedingt mit zu beantragen. Es muss im einzelnen überprüft werden, ob es sinvoller ist den Aufbau einer festen Absperrung in die Sperrpause zu integrieren.</t>
    </r>
  </si>
  <si>
    <t>Sonstiger Ingenieurbau</t>
  </si>
  <si>
    <t xml:space="preserve">Annahme: Trägerlänge ca. 14m; die ersten Meter mit Vibriergerät, letzten 3m mit einem Schlaghammer </t>
  </si>
  <si>
    <t>Annahme: Betonsohlenstärke ca. 0,20m; Baustellenbegebenheiten sind unterschiedlich und zu beachten</t>
  </si>
  <si>
    <t>Menge und Tiefe der Injektion pro Bohrung für die Herstellung der Unterfangung abhängig von der Größe und den statischen Voraussetzungen; Randbedingungen sind zu klären</t>
  </si>
  <si>
    <t>Abhängig: Baustellenbegebenheiten; Materialanlieferung; Kolonnenstärke</t>
  </si>
  <si>
    <t>m²</t>
  </si>
  <si>
    <t>Abhängig: Untergrundbeschaffenheit; Baustellenbegebenheiten</t>
  </si>
  <si>
    <t>Rampe</t>
  </si>
  <si>
    <t>Rampe ans Gleis: Obere Breite ca. 6,50m</t>
  </si>
  <si>
    <t>Abhängig: Bombenfund Außerort; Innerort; Havariekonzept</t>
  </si>
  <si>
    <t>Abhängig: Art der Munition; Punktuel oder Flächenmäßig; Fundstelle; Havariekonzept</t>
  </si>
  <si>
    <t>Bodenoberschicht abräumen Stärke ca. 30 cm</t>
  </si>
  <si>
    <t>Abhängig: Standort der Bäume; Gerätewahl; Haevester ca, 3 Min Pro Baum; roden</t>
  </si>
  <si>
    <t>Abhängig: Baugrundbeschaffenheit; Stärke der Aufbauschichten; Breite ca. 3,50m</t>
  </si>
  <si>
    <t>Abhängig: Baugrundbeschaffenheit; Stärke der Aufbauschichten; Breite ca. 5,50m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</si>
</sst>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quot;"/>
    <numFmt numFmtId="165" formatCode="00&quot;.&quot;"/>
    <numFmt numFmtId="166" formatCode="0.0"/>
  </numFmts>
  <fonts count="40" x14ac:knownFonts="1">
    <font>
      <sz val="11"/>
      <color theme="1"/>
      <name val="Calibri"/>
      <family val="2"/>
      <scheme val="minor"/>
    </font>
    <font>
      <sz val="10"/>
      <color theme="1"/>
      <name val="DB Office"/>
      <family val="2"/>
    </font>
    <font>
      <sz val="10"/>
      <color theme="1"/>
      <name val="DB Office"/>
      <family val="2"/>
    </font>
    <font>
      <sz val="10"/>
      <color theme="1"/>
      <name val="DB Office"/>
      <family val="2"/>
    </font>
    <font>
      <sz val="10"/>
      <color theme="1"/>
      <name val="DB Office"/>
      <family val="2"/>
    </font>
    <font>
      <sz val="10"/>
      <color theme="1"/>
      <name val="DB Office"/>
      <family val="2"/>
    </font>
    <font>
      <sz val="10"/>
      <color theme="1"/>
      <name val="DB Office"/>
      <family val="2"/>
    </font>
    <font>
      <sz val="10"/>
      <color theme="1"/>
      <name val="DB Office"/>
      <family val="2"/>
    </font>
    <font>
      <sz val="10"/>
      <color theme="1"/>
      <name val="DB Office"/>
      <family val="2"/>
    </font>
    <font>
      <sz val="10"/>
      <name val="Arial"/>
      <family val="2"/>
    </font>
    <font>
      <sz val="8"/>
      <name val="Arial"/>
      <family val="2"/>
    </font>
    <font>
      <sz val="12"/>
      <color theme="1"/>
      <name val="DB Office"/>
      <family val="2"/>
    </font>
    <font>
      <b/>
      <sz val="14"/>
      <color theme="1"/>
      <name val="DB Office"/>
      <family val="2"/>
    </font>
    <font>
      <sz val="8"/>
      <color theme="1"/>
      <name val="DB Office"/>
      <family val="2"/>
    </font>
    <font>
      <sz val="8"/>
      <name val="DB Office"/>
      <family val="2"/>
    </font>
    <font>
      <sz val="8"/>
      <color rgb="FFFF0000"/>
      <name val="DB Office"/>
      <family val="2"/>
    </font>
    <font>
      <b/>
      <sz val="12"/>
      <name val="DB Office"/>
      <family val="2"/>
    </font>
    <font>
      <sz val="12"/>
      <name val="DB Office"/>
      <family val="2"/>
    </font>
    <font>
      <sz val="10"/>
      <color theme="1"/>
      <name val="DB Office"/>
      <family val="2"/>
    </font>
    <font>
      <sz val="10"/>
      <name val="DB Office"/>
      <family val="2"/>
    </font>
    <font>
      <sz val="10"/>
      <color rgb="FFFF0000"/>
      <name val="DB Office"/>
      <family val="2"/>
    </font>
    <font>
      <b/>
      <sz val="14"/>
      <name val="DB Office"/>
      <family val="2"/>
    </font>
    <font>
      <u/>
      <sz val="11"/>
      <color theme="10"/>
      <name val="Calibri"/>
      <family val="2"/>
      <scheme val="minor"/>
    </font>
    <font>
      <strike/>
      <sz val="8"/>
      <color rgb="FF00B0F0"/>
      <name val="DB Office"/>
      <family val="2"/>
    </font>
    <font>
      <sz val="11"/>
      <color theme="1"/>
      <name val="Calibri"/>
      <family val="2"/>
      <scheme val="minor"/>
    </font>
    <font>
      <sz val="11"/>
      <color theme="1"/>
      <name val="DB Office"/>
      <family val="2"/>
    </font>
    <font>
      <b/>
      <sz val="11"/>
      <color theme="1"/>
      <name val="DB Office"/>
      <family val="2"/>
    </font>
    <font>
      <b/>
      <sz val="10"/>
      <name val="DB Office"/>
      <family val="2"/>
    </font>
    <font>
      <b/>
      <sz val="12"/>
      <color theme="1"/>
      <name val="DB Office"/>
      <family val="2"/>
    </font>
    <font>
      <sz val="11"/>
      <name val="DB Office"/>
      <family val="2"/>
    </font>
    <font>
      <b/>
      <sz val="11"/>
      <name val="DB Office"/>
      <family val="2"/>
    </font>
    <font>
      <b/>
      <sz val="10"/>
      <color theme="1"/>
      <name val="DB Office"/>
      <family val="2"/>
    </font>
    <font>
      <b/>
      <sz val="10"/>
      <color theme="1"/>
      <name val="Calibri"/>
      <family val="2"/>
      <scheme val="minor"/>
    </font>
    <font>
      <strike/>
      <sz val="10"/>
      <name val="DB Office"/>
      <family val="2"/>
    </font>
    <font>
      <b/>
      <u/>
      <sz val="10"/>
      <name val="DB Office"/>
      <family val="2"/>
    </font>
    <font>
      <u/>
      <sz val="10"/>
      <name val="DB Office"/>
      <family val="2"/>
    </font>
    <font>
      <b/>
      <sz val="10"/>
      <color rgb="FFFF0000"/>
      <name val="DB Office"/>
      <family val="2"/>
    </font>
    <font>
      <sz val="10"/>
      <color rgb="FF000000"/>
      <name val="DB Office"/>
      <family val="2"/>
    </font>
    <font>
      <sz val="10"/>
      <color rgb="FF002060"/>
      <name val="DB Office"/>
      <family val="2"/>
    </font>
    <font>
      <u/>
      <sz val="11"/>
      <name val="DB Office"/>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4">
    <xf numFmtId="0" fontId="0" fillId="0" borderId="0"/>
    <xf numFmtId="0" fontId="9" fillId="0" borderId="0"/>
    <xf numFmtId="0" fontId="9" fillId="0" borderId="0"/>
    <xf numFmtId="0" fontId="8" fillId="0" borderId="0"/>
    <xf numFmtId="0" fontId="7" fillId="0" borderId="0"/>
    <xf numFmtId="0" fontId="6" fillId="0" borderId="0"/>
    <xf numFmtId="0" fontId="6" fillId="0" borderId="0"/>
    <xf numFmtId="0" fontId="6" fillId="0" borderId="0"/>
    <xf numFmtId="0" fontId="5" fillId="0" borderId="0"/>
    <xf numFmtId="0" fontId="4" fillId="0" borderId="0"/>
    <xf numFmtId="0" fontId="2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3" fillId="0" borderId="0"/>
    <xf numFmtId="0" fontId="3" fillId="0" borderId="0"/>
    <xf numFmtId="0" fontId="2" fillId="0" borderId="0"/>
    <xf numFmtId="0" fontId="2" fillId="0" borderId="0"/>
  </cellStyleXfs>
  <cellXfs count="655">
    <xf numFmtId="0" fontId="0" fillId="0" borderId="0" xfId="0"/>
    <xf numFmtId="0" fontId="11" fillId="0" borderId="0" xfId="0" applyFont="1"/>
    <xf numFmtId="0" fontId="13" fillId="0" borderId="6" xfId="0" applyFont="1" applyBorder="1"/>
    <xf numFmtId="0" fontId="13" fillId="0" borderId="0" xfId="0" applyFont="1" applyBorder="1"/>
    <xf numFmtId="0" fontId="13" fillId="0" borderId="7" xfId="0" applyFont="1" applyBorder="1"/>
    <xf numFmtId="0" fontId="11" fillId="0" borderId="9" xfId="0" applyFont="1" applyBorder="1"/>
    <xf numFmtId="0" fontId="11" fillId="0" borderId="10" xfId="0" applyFont="1" applyBorder="1"/>
    <xf numFmtId="0" fontId="11" fillId="0" borderId="0" xfId="0" applyFont="1" applyAlignment="1">
      <alignment horizontal="left" vertical="top"/>
    </xf>
    <xf numFmtId="0" fontId="11" fillId="0" borderId="0" xfId="0" applyFont="1" applyAlignment="1">
      <alignment horizontal="left" vertical="center"/>
    </xf>
    <xf numFmtId="0" fontId="14" fillId="0" borderId="0" xfId="0" applyFont="1" applyBorder="1"/>
    <xf numFmtId="0" fontId="11" fillId="0" borderId="0" xfId="0" applyFont="1" applyBorder="1" applyAlignment="1">
      <alignment horizontal="left" vertical="top"/>
    </xf>
    <xf numFmtId="0" fontId="16" fillId="0" borderId="0" xfId="0" applyFont="1" applyAlignment="1">
      <alignment horizontal="center" vertical="center"/>
    </xf>
    <xf numFmtId="164" fontId="17" fillId="0" borderId="0" xfId="0" applyNumberFormat="1" applyFont="1" applyAlignment="1">
      <alignment horizontal="left" vertical="center"/>
    </xf>
    <xf numFmtId="165" fontId="17" fillId="0" borderId="0" xfId="0" applyNumberFormat="1" applyFont="1" applyAlignment="1">
      <alignment horizontal="left" vertical="center"/>
    </xf>
    <xf numFmtId="165" fontId="17" fillId="0" borderId="0" xfId="0" applyNumberFormat="1" applyFont="1" applyAlignment="1">
      <alignment horizontal="center" vertical="center"/>
    </xf>
    <xf numFmtId="0" fontId="17" fillId="0" borderId="0" xfId="0" applyFont="1" applyAlignment="1">
      <alignment horizontal="left" vertical="top" wrapText="1"/>
    </xf>
    <xf numFmtId="0" fontId="16" fillId="0" borderId="0" xfId="0" applyFont="1" applyAlignment="1">
      <alignment horizontal="left" vertical="center" wrapText="1"/>
    </xf>
    <xf numFmtId="0" fontId="11" fillId="0" borderId="0" xfId="0" applyFont="1" applyBorder="1"/>
    <xf numFmtId="0" fontId="19" fillId="0" borderId="6" xfId="0" applyFont="1" applyBorder="1" applyAlignment="1">
      <alignment horizontal="center"/>
    </xf>
    <xf numFmtId="0" fontId="18" fillId="0" borderId="0" xfId="0" applyFont="1" applyBorder="1"/>
    <xf numFmtId="0" fontId="19" fillId="0" borderId="6" xfId="0" quotePrefix="1" applyFont="1" applyBorder="1" applyAlignment="1">
      <alignment horizontal="center"/>
    </xf>
    <xf numFmtId="0" fontId="19" fillId="0" borderId="0" xfId="0" applyFont="1" applyBorder="1" applyAlignment="1">
      <alignment horizontal="left"/>
    </xf>
    <xf numFmtId="0" fontId="15" fillId="0" borderId="6" xfId="0" applyFont="1" applyBorder="1" applyAlignment="1">
      <alignment horizontal="center"/>
    </xf>
    <xf numFmtId="0" fontId="19" fillId="0" borderId="0" xfId="3" applyFont="1" applyFill="1"/>
    <xf numFmtId="0" fontId="0" fillId="0" borderId="0" xfId="0"/>
    <xf numFmtId="0" fontId="14" fillId="0" borderId="7" xfId="0" applyFont="1" applyBorder="1"/>
    <xf numFmtId="0" fontId="17" fillId="0" borderId="0" xfId="0" applyFont="1" applyBorder="1"/>
    <xf numFmtId="0" fontId="17" fillId="0" borderId="0" xfId="0" applyFont="1"/>
    <xf numFmtId="0" fontId="19" fillId="0" borderId="0" xfId="0" applyFont="1" applyBorder="1"/>
    <xf numFmtId="0" fontId="14" fillId="0" borderId="0" xfId="3" applyFont="1"/>
    <xf numFmtId="0" fontId="19" fillId="0" borderId="0" xfId="3" applyFont="1"/>
    <xf numFmtId="0" fontId="14" fillId="0" borderId="0" xfId="0" applyFont="1" applyFill="1" applyAlignment="1">
      <alignment horizontal="left" vertical="top"/>
    </xf>
    <xf numFmtId="0" fontId="17" fillId="0" borderId="0" xfId="0" applyFont="1" applyFill="1" applyAlignment="1">
      <alignment horizontal="left" vertical="top"/>
    </xf>
    <xf numFmtId="49" fontId="13" fillId="0" borderId="0" xfId="0" applyNumberFormat="1" applyFont="1" applyBorder="1" applyAlignment="1">
      <alignment horizontal="left" vertical="center"/>
    </xf>
    <xf numFmtId="0" fontId="13" fillId="0" borderId="0" xfId="0" applyFont="1" applyBorder="1" applyAlignment="1">
      <alignment horizontal="left" vertical="center"/>
    </xf>
    <xf numFmtId="165" fontId="13" fillId="0" borderId="0" xfId="0" applyNumberFormat="1" applyFont="1" applyBorder="1" applyAlignment="1">
      <alignment horizontal="left" vertical="center"/>
    </xf>
    <xf numFmtId="2" fontId="10" fillId="0" borderId="0" xfId="2" applyNumberFormat="1" applyFont="1" applyAlignment="1">
      <alignment horizontal="left"/>
    </xf>
    <xf numFmtId="0" fontId="10" fillId="0" borderId="0" xfId="2" applyFont="1" applyAlignment="1">
      <alignment horizontal="left"/>
    </xf>
    <xf numFmtId="0" fontId="10" fillId="0" borderId="0" xfId="2" applyFont="1"/>
    <xf numFmtId="49" fontId="13" fillId="0" borderId="0" xfId="0" applyNumberFormat="1" applyFont="1" applyAlignment="1">
      <alignment horizontal="left" vertical="center"/>
    </xf>
    <xf numFmtId="0" fontId="13" fillId="0" borderId="0" xfId="0" applyFont="1" applyAlignment="1">
      <alignment horizontal="left" vertical="center"/>
    </xf>
    <xf numFmtId="165" fontId="13" fillId="0" borderId="0" xfId="0" applyNumberFormat="1" applyFont="1" applyAlignment="1">
      <alignment horizontal="left" vertical="center"/>
    </xf>
    <xf numFmtId="0" fontId="13" fillId="0" borderId="0" xfId="0" applyFont="1" applyAlignment="1">
      <alignment horizontal="left" vertical="center" wrapText="1"/>
    </xf>
    <xf numFmtId="0" fontId="19" fillId="0" borderId="0" xfId="20" applyFont="1" applyAlignment="1">
      <alignment horizontal="center" vertical="center"/>
    </xf>
    <xf numFmtId="0" fontId="19" fillId="0" borderId="0" xfId="20" applyFont="1" applyAlignment="1">
      <alignment horizontal="left" vertical="center"/>
    </xf>
    <xf numFmtId="0" fontId="3" fillId="0" borderId="0" xfId="20"/>
    <xf numFmtId="0" fontId="13" fillId="0" borderId="0" xfId="20" applyFont="1"/>
    <xf numFmtId="0" fontId="14" fillId="0" borderId="0" xfId="20" applyFont="1" applyAlignment="1">
      <alignment horizontal="center" vertical="center"/>
    </xf>
    <xf numFmtId="0" fontId="11" fillId="3" borderId="0" xfId="0" applyFont="1" applyFill="1" applyAlignment="1">
      <alignment horizontal="left" vertical="center"/>
    </xf>
    <xf numFmtId="0" fontId="17" fillId="3" borderId="0" xfId="0" applyFont="1" applyFill="1" applyAlignment="1">
      <alignment horizontal="left" vertical="top"/>
    </xf>
    <xf numFmtId="0" fontId="14" fillId="0" borderId="0" xfId="20" applyFont="1" applyAlignment="1">
      <alignment horizontal="left" vertical="center"/>
    </xf>
    <xf numFmtId="0" fontId="13" fillId="0" borderId="0" xfId="0" applyFont="1" applyBorder="1" applyAlignment="1">
      <alignment horizontal="left" vertical="center" wrapText="1"/>
    </xf>
    <xf numFmtId="49" fontId="19" fillId="0" borderId="0" xfId="3" applyNumberFormat="1" applyFont="1"/>
    <xf numFmtId="0" fontId="19" fillId="0" borderId="0" xfId="3" applyFont="1" applyAlignment="1">
      <alignment wrapText="1"/>
    </xf>
    <xf numFmtId="0" fontId="19" fillId="0" borderId="0" xfId="20" applyFont="1"/>
    <xf numFmtId="0" fontId="17" fillId="0" borderId="0" xfId="0" applyFont="1" applyFill="1" applyAlignment="1">
      <alignment horizontal="left" vertical="top" wrapText="1"/>
    </xf>
    <xf numFmtId="4" fontId="19" fillId="0" borderId="0" xfId="3" applyNumberFormat="1" applyFont="1"/>
    <xf numFmtId="166" fontId="19" fillId="0" borderId="0" xfId="3" applyNumberFormat="1" applyFont="1"/>
    <xf numFmtId="2" fontId="19" fillId="0" borderId="0" xfId="3" applyNumberFormat="1" applyFont="1"/>
    <xf numFmtId="4" fontId="19" fillId="0" borderId="0" xfId="20" applyNumberFormat="1" applyFont="1" applyAlignment="1">
      <alignment horizontal="center" vertical="center"/>
    </xf>
    <xf numFmtId="166" fontId="19" fillId="0" borderId="0" xfId="20" applyNumberFormat="1" applyFont="1" applyAlignment="1">
      <alignment horizontal="center" vertical="center"/>
    </xf>
    <xf numFmtId="0" fontId="26" fillId="0" borderId="4" xfId="0" applyFont="1" applyBorder="1"/>
    <xf numFmtId="0" fontId="25" fillId="0" borderId="4" xfId="0" applyFont="1" applyBorder="1"/>
    <xf numFmtId="0" fontId="27" fillId="0" borderId="0" xfId="3" applyFont="1"/>
    <xf numFmtId="0" fontId="20" fillId="0" borderId="0" xfId="3" applyFont="1"/>
    <xf numFmtId="0" fontId="19" fillId="0" borderId="0" xfId="20" applyFont="1" applyFill="1"/>
    <xf numFmtId="0" fontId="14" fillId="0" borderId="0" xfId="20" applyFont="1" applyAlignment="1">
      <alignment horizontal="center" vertical="center" wrapText="1"/>
    </xf>
    <xf numFmtId="2" fontId="10" fillId="0" borderId="0" xfId="2" applyNumberFormat="1" applyFont="1" applyAlignment="1">
      <alignment horizontal="left" wrapText="1"/>
    </xf>
    <xf numFmtId="0" fontId="19" fillId="0" borderId="0" xfId="0" applyFont="1" applyAlignment="1">
      <alignment horizontal="left" vertical="top" wrapText="1"/>
    </xf>
    <xf numFmtId="0" fontId="19" fillId="0" borderId="0" xfId="3" applyFont="1" applyAlignment="1">
      <alignment horizontal="left" vertical="center" wrapText="1"/>
    </xf>
    <xf numFmtId="0" fontId="1" fillId="0" borderId="0" xfId="20" applyFont="1"/>
    <xf numFmtId="0" fontId="14" fillId="2" borderId="7" xfId="0" applyFont="1" applyFill="1" applyBorder="1"/>
    <xf numFmtId="0" fontId="19" fillId="0" borderId="0" xfId="0" applyFont="1" applyBorder="1" applyAlignment="1">
      <alignment horizontal="right"/>
    </xf>
    <xf numFmtId="0" fontId="13" fillId="0" borderId="6" xfId="0" applyFont="1" applyBorder="1" applyAlignment="1">
      <alignment horizontal="center"/>
    </xf>
    <xf numFmtId="0" fontId="11" fillId="0" borderId="8" xfId="0" applyFont="1" applyBorder="1" applyAlignment="1">
      <alignment horizontal="center"/>
    </xf>
    <xf numFmtId="16" fontId="19" fillId="0" borderId="0" xfId="0" applyNumberFormat="1" applyFont="1" applyBorder="1" applyAlignment="1">
      <alignment horizontal="right"/>
    </xf>
    <xf numFmtId="0" fontId="27" fillId="0" borderId="6" xfId="0" applyFont="1" applyBorder="1" applyAlignment="1">
      <alignment horizontal="center"/>
    </xf>
    <xf numFmtId="0" fontId="27" fillId="0" borderId="0" xfId="0" applyFont="1" applyBorder="1" applyAlignment="1">
      <alignment horizontal="left"/>
    </xf>
    <xf numFmtId="0" fontId="17" fillId="2" borderId="6" xfId="0"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0" fontId="6" fillId="0" borderId="0" xfId="0" applyFont="1" applyBorder="1"/>
    <xf numFmtId="0" fontId="11" fillId="0" borderId="6" xfId="0" applyFont="1" applyBorder="1" applyAlignment="1">
      <alignment horizontal="center"/>
    </xf>
    <xf numFmtId="0" fontId="31" fillId="4" borderId="4" xfId="5" applyFont="1" applyFill="1" applyBorder="1" applyAlignment="1">
      <alignment horizontal="center" vertical="center" wrapText="1"/>
    </xf>
    <xf numFmtId="0" fontId="31" fillId="4" borderId="4" xfId="5" applyFont="1" applyFill="1" applyBorder="1" applyAlignment="1">
      <alignment horizontal="center" vertical="center"/>
    </xf>
    <xf numFmtId="0" fontId="31" fillId="4" borderId="5" xfId="5" applyFont="1" applyFill="1" applyBorder="1" applyAlignment="1">
      <alignment horizontal="center"/>
    </xf>
    <xf numFmtId="0" fontId="27" fillId="4" borderId="4" xfId="5" applyFont="1" applyFill="1" applyBorder="1" applyAlignment="1">
      <alignment horizontal="center" vertical="top"/>
    </xf>
    <xf numFmtId="166" fontId="27" fillId="4" borderId="4" xfId="5" applyNumberFormat="1" applyFont="1" applyFill="1" applyBorder="1" applyAlignment="1">
      <alignment horizontal="center" vertical="top" wrapText="1"/>
    </xf>
    <xf numFmtId="0" fontId="31" fillId="4" borderId="4" xfId="5" applyFont="1" applyFill="1" applyBorder="1" applyAlignment="1">
      <alignment horizontal="center"/>
    </xf>
    <xf numFmtId="4" fontId="27" fillId="4" borderId="1" xfId="5" applyNumberFormat="1" applyFont="1" applyFill="1" applyBorder="1" applyAlignment="1">
      <alignment horizontal="center" vertical="top"/>
    </xf>
    <xf numFmtId="4" fontId="27" fillId="4" borderId="3" xfId="5" applyNumberFormat="1" applyFont="1" applyFill="1" applyBorder="1" applyAlignment="1">
      <alignment horizontal="center" vertical="top"/>
    </xf>
    <xf numFmtId="49" fontId="27" fillId="0" borderId="4" xfId="5" applyNumberFormat="1" applyFont="1" applyFill="1" applyBorder="1" applyAlignment="1">
      <alignment horizontal="center" vertical="top"/>
    </xf>
    <xf numFmtId="164" fontId="27" fillId="0" borderId="4" xfId="0" applyNumberFormat="1" applyFont="1" applyFill="1" applyBorder="1" applyAlignment="1">
      <alignment horizontal="left" vertical="top"/>
    </xf>
    <xf numFmtId="165" fontId="27" fillId="0" borderId="4" xfId="0" applyNumberFormat="1" applyFont="1" applyFill="1" applyBorder="1" applyAlignment="1">
      <alignment horizontal="left" vertical="top"/>
    </xf>
    <xf numFmtId="49" fontId="27" fillId="0" borderId="4" xfId="0" applyNumberFormat="1" applyFont="1" applyFill="1" applyBorder="1" applyAlignment="1">
      <alignment horizontal="center" vertical="top"/>
    </xf>
    <xf numFmtId="0" fontId="27" fillId="0" borderId="4" xfId="0" applyFont="1" applyFill="1" applyBorder="1" applyAlignment="1">
      <alignment horizontal="left" vertical="top"/>
    </xf>
    <xf numFmtId="4" fontId="19" fillId="0" borderId="4" xfId="5" applyNumberFormat="1" applyFont="1" applyFill="1" applyBorder="1" applyAlignment="1">
      <alignment horizontal="center" vertical="center"/>
    </xf>
    <xf numFmtId="4" fontId="19" fillId="0" borderId="4" xfId="5" applyNumberFormat="1" applyFont="1" applyBorder="1" applyAlignment="1">
      <alignment horizontal="center" vertical="center"/>
    </xf>
    <xf numFmtId="0" fontId="19" fillId="0" borderId="4" xfId="5" applyFont="1" applyFill="1" applyBorder="1" applyAlignment="1">
      <alignment horizontal="center" vertical="center"/>
    </xf>
    <xf numFmtId="166" fontId="19" fillId="0" borderId="4" xfId="5" applyNumberFormat="1" applyFont="1" applyFill="1" applyBorder="1" applyAlignment="1">
      <alignment horizontal="center" vertical="center"/>
    </xf>
    <xf numFmtId="0" fontId="19" fillId="0" borderId="4" xfId="5" applyFont="1" applyFill="1" applyBorder="1" applyAlignment="1">
      <alignment horizontal="left" vertical="center"/>
    </xf>
    <xf numFmtId="49" fontId="27" fillId="0" borderId="4" xfId="7" applyNumberFormat="1" applyFont="1" applyFill="1" applyBorder="1" applyAlignment="1">
      <alignment horizontal="center" vertical="top"/>
    </xf>
    <xf numFmtId="0" fontId="27" fillId="0" borderId="1" xfId="0" applyFont="1" applyFill="1" applyBorder="1" applyAlignment="1">
      <alignment horizontal="left" vertical="top" wrapText="1"/>
    </xf>
    <xf numFmtId="49" fontId="19" fillId="0" borderId="4" xfId="5" applyNumberFormat="1" applyFont="1" applyFill="1" applyBorder="1" applyAlignment="1">
      <alignment horizontal="center" vertical="top"/>
    </xf>
    <xf numFmtId="49" fontId="19" fillId="0" borderId="4" xfId="7" applyNumberFormat="1" applyFont="1" applyFill="1" applyBorder="1" applyAlignment="1">
      <alignment horizontal="center" vertical="top"/>
    </xf>
    <xf numFmtId="0" fontId="19" fillId="0" borderId="4" xfId="0" applyFont="1" applyFill="1" applyBorder="1" applyAlignment="1">
      <alignment horizontal="left" vertical="top" wrapText="1"/>
    </xf>
    <xf numFmtId="166" fontId="19" fillId="0" borderId="4" xfId="5" applyNumberFormat="1" applyFont="1" applyBorder="1" applyAlignment="1">
      <alignment horizontal="center" vertical="center" wrapText="1"/>
    </xf>
    <xf numFmtId="0" fontId="19" fillId="0" borderId="4" xfId="5" applyFont="1" applyBorder="1" applyAlignment="1">
      <alignment horizontal="center" vertical="center"/>
    </xf>
    <xf numFmtId="165" fontId="19" fillId="0" borderId="4" xfId="0" applyNumberFormat="1" applyFont="1" applyFill="1" applyBorder="1" applyAlignment="1">
      <alignment horizontal="left" vertical="top"/>
    </xf>
    <xf numFmtId="49" fontId="19" fillId="0" borderId="4" xfId="0" applyNumberFormat="1" applyFont="1" applyFill="1" applyBorder="1" applyAlignment="1">
      <alignment horizontal="center" vertical="top"/>
    </xf>
    <xf numFmtId="0" fontId="19" fillId="0" borderId="4" xfId="0" applyFont="1" applyFill="1" applyBorder="1" applyAlignment="1">
      <alignment vertical="top" wrapText="1"/>
    </xf>
    <xf numFmtId="0" fontId="19" fillId="0" borderId="4" xfId="5" applyFont="1" applyBorder="1" applyAlignment="1">
      <alignment horizontal="left" vertical="center" wrapText="1"/>
    </xf>
    <xf numFmtId="0" fontId="19" fillId="0" borderId="4" xfId="0" applyFont="1" applyFill="1" applyBorder="1" applyAlignment="1">
      <alignment horizontal="left" vertical="top"/>
    </xf>
    <xf numFmtId="49" fontId="19" fillId="4" borderId="4" xfId="3" applyNumberFormat="1" applyFont="1" applyFill="1" applyBorder="1" applyAlignment="1">
      <alignment horizontal="center" vertical="top"/>
    </xf>
    <xf numFmtId="165" fontId="27" fillId="4" borderId="4" xfId="3" applyNumberFormat="1" applyFont="1" applyFill="1" applyBorder="1" applyAlignment="1">
      <alignment horizontal="center" vertical="top"/>
    </xf>
    <xf numFmtId="0" fontId="19" fillId="4" borderId="4" xfId="3" applyFont="1" applyFill="1" applyBorder="1" applyAlignment="1">
      <alignment horizontal="left" vertical="top"/>
    </xf>
    <xf numFmtId="0" fontId="27" fillId="4" borderId="4" xfId="3" applyFont="1" applyFill="1" applyBorder="1" applyAlignment="1">
      <alignment horizontal="left" vertical="top" wrapText="1"/>
    </xf>
    <xf numFmtId="4" fontId="20" fillId="4" borderId="4" xfId="5" applyNumberFormat="1" applyFont="1" applyFill="1" applyBorder="1" applyAlignment="1">
      <alignment horizontal="center" vertical="top"/>
    </xf>
    <xf numFmtId="0" fontId="20" fillId="4" borderId="4" xfId="5" applyFont="1" applyFill="1" applyBorder="1" applyAlignment="1">
      <alignment horizontal="center" vertical="top"/>
    </xf>
    <xf numFmtId="166" fontId="19" fillId="4" borderId="4" xfId="3" applyNumberFormat="1" applyFont="1" applyFill="1" applyBorder="1" applyAlignment="1">
      <alignment horizontal="center" vertical="top" wrapText="1"/>
    </xf>
    <xf numFmtId="0" fontId="19" fillId="4" borderId="4" xfId="3" applyFont="1" applyFill="1" applyBorder="1" applyAlignment="1">
      <alignment horizontal="center" vertical="top"/>
    </xf>
    <xf numFmtId="0" fontId="1" fillId="4" borderId="4" xfId="3" applyFont="1" applyFill="1" applyBorder="1"/>
    <xf numFmtId="4" fontId="1" fillId="0" borderId="4" xfId="0" applyNumberFormat="1" applyFont="1" applyFill="1" applyBorder="1" applyAlignment="1">
      <alignment horizontal="center"/>
    </xf>
    <xf numFmtId="4" fontId="19" fillId="0" borderId="4" xfId="5" applyNumberFormat="1" applyFont="1" applyFill="1" applyBorder="1" applyAlignment="1">
      <alignment horizontal="center"/>
    </xf>
    <xf numFmtId="0" fontId="1" fillId="0" borderId="4" xfId="0" applyFont="1" applyFill="1" applyBorder="1" applyAlignment="1">
      <alignment horizontal="center"/>
    </xf>
    <xf numFmtId="166" fontId="1" fillId="0" borderId="4" xfId="0" applyNumberFormat="1" applyFont="1" applyFill="1" applyBorder="1" applyAlignment="1">
      <alignment horizontal="center"/>
    </xf>
    <xf numFmtId="0" fontId="1" fillId="0" borderId="4" xfId="0" applyFont="1" applyFill="1" applyBorder="1" applyAlignment="1">
      <alignment horizontal="center" vertical="top"/>
    </xf>
    <xf numFmtId="0" fontId="1" fillId="0" borderId="4" xfId="5" applyFont="1" applyFill="1" applyBorder="1" applyAlignment="1">
      <alignment horizontal="left" wrapText="1"/>
    </xf>
    <xf numFmtId="0" fontId="27" fillId="4" borderId="4" xfId="3" applyFont="1" applyFill="1" applyBorder="1" applyAlignment="1">
      <alignment horizontal="center" vertical="center" wrapText="1"/>
    </xf>
    <xf numFmtId="0" fontId="27" fillId="4" borderId="5" xfId="3" applyFont="1" applyFill="1" applyBorder="1" applyAlignment="1">
      <alignment horizontal="center" wrapText="1"/>
    </xf>
    <xf numFmtId="49" fontId="27" fillId="4" borderId="4" xfId="3" applyNumberFormat="1" applyFont="1" applyFill="1" applyBorder="1" applyAlignment="1">
      <alignment horizontal="center" vertical="center"/>
    </xf>
    <xf numFmtId="0" fontId="27" fillId="4" borderId="4" xfId="3" applyFont="1" applyFill="1" applyBorder="1" applyAlignment="1">
      <alignment horizontal="center" vertical="center"/>
    </xf>
    <xf numFmtId="0" fontId="27" fillId="4" borderId="4" xfId="3" applyFont="1" applyFill="1" applyBorder="1" applyAlignment="1">
      <alignment horizontal="center" vertical="top"/>
    </xf>
    <xf numFmtId="166" fontId="27" fillId="4" borderId="4" xfId="3" applyNumberFormat="1" applyFont="1" applyFill="1" applyBorder="1" applyAlignment="1">
      <alignment horizontal="center" vertical="top" wrapText="1"/>
    </xf>
    <xf numFmtId="0" fontId="27" fillId="4" borderId="4" xfId="3" applyFont="1" applyFill="1" applyBorder="1" applyAlignment="1">
      <alignment horizontal="center" wrapText="1"/>
    </xf>
    <xf numFmtId="1" fontId="27" fillId="4" borderId="1" xfId="3" applyNumberFormat="1" applyFont="1" applyFill="1" applyBorder="1" applyAlignment="1">
      <alignment horizontal="center" vertical="top"/>
    </xf>
    <xf numFmtId="1" fontId="27" fillId="4" borderId="3" xfId="3" applyNumberFormat="1" applyFont="1" applyFill="1" applyBorder="1" applyAlignment="1">
      <alignment horizontal="center" vertical="top"/>
    </xf>
    <xf numFmtId="49" fontId="27" fillId="0" borderId="4" xfId="3" applyNumberFormat="1" applyFont="1" applyFill="1" applyBorder="1" applyAlignment="1">
      <alignment horizontal="center" vertical="top"/>
    </xf>
    <xf numFmtId="165" fontId="19" fillId="0" borderId="4" xfId="3" applyNumberFormat="1" applyFont="1" applyFill="1" applyBorder="1" applyAlignment="1">
      <alignment horizontal="center" vertical="top"/>
    </xf>
    <xf numFmtId="49" fontId="19" fillId="0" borderId="4" xfId="3" applyNumberFormat="1" applyFont="1" applyFill="1" applyBorder="1" applyAlignment="1">
      <alignment horizontal="center" vertical="top"/>
    </xf>
    <xf numFmtId="0" fontId="27" fillId="0" borderId="4" xfId="3" applyFont="1" applyFill="1" applyBorder="1" applyAlignment="1">
      <alignment horizontal="left" vertical="top" wrapText="1"/>
    </xf>
    <xf numFmtId="0" fontId="19" fillId="0" borderId="4" xfId="3" applyFont="1" applyFill="1" applyBorder="1" applyAlignment="1">
      <alignment horizontal="center" vertical="top"/>
    </xf>
    <xf numFmtId="0" fontId="19" fillId="0" borderId="4" xfId="3" applyFont="1" applyFill="1" applyBorder="1" applyAlignment="1">
      <alignment horizontal="left" vertical="center" wrapText="1"/>
    </xf>
    <xf numFmtId="0" fontId="19" fillId="0" borderId="4" xfId="3" applyFont="1" applyFill="1" applyBorder="1" applyAlignment="1">
      <alignment horizontal="left" vertical="top"/>
    </xf>
    <xf numFmtId="0" fontId="19" fillId="0" borderId="4" xfId="3" applyFont="1" applyFill="1" applyBorder="1" applyAlignment="1">
      <alignment horizontal="left" vertical="top" wrapText="1"/>
    </xf>
    <xf numFmtId="2" fontId="19" fillId="0" borderId="4" xfId="3" applyNumberFormat="1" applyFont="1" applyFill="1" applyBorder="1" applyAlignment="1">
      <alignment horizontal="center" vertical="top"/>
    </xf>
    <xf numFmtId="2" fontId="19" fillId="0" borderId="4" xfId="3" applyNumberFormat="1" applyFont="1" applyBorder="1" applyAlignment="1">
      <alignment horizontal="center" vertical="top"/>
    </xf>
    <xf numFmtId="166" fontId="19" fillId="0" borderId="4" xfId="3" applyNumberFormat="1" applyFont="1" applyFill="1" applyBorder="1" applyAlignment="1">
      <alignment horizontal="center" vertical="top" wrapText="1"/>
    </xf>
    <xf numFmtId="0" fontId="19" fillId="0" borderId="4" xfId="3" applyFont="1" applyBorder="1" applyAlignment="1">
      <alignment horizontal="left" vertical="center" wrapText="1"/>
    </xf>
    <xf numFmtId="0" fontId="19" fillId="0" borderId="4" xfId="3" applyFont="1" applyBorder="1" applyAlignment="1">
      <alignment horizontal="left" vertical="top" wrapText="1"/>
    </xf>
    <xf numFmtId="166" fontId="19" fillId="0" borderId="4" xfId="3" applyNumberFormat="1" applyFont="1" applyBorder="1" applyAlignment="1">
      <alignment horizontal="center" vertical="top" wrapText="1"/>
    </xf>
    <xf numFmtId="0" fontId="19" fillId="0" borderId="4" xfId="3" applyFont="1" applyBorder="1" applyAlignment="1">
      <alignment horizontal="center" vertical="top"/>
    </xf>
    <xf numFmtId="49" fontId="19" fillId="4" borderId="4" xfId="20" applyNumberFormat="1" applyFont="1" applyFill="1" applyBorder="1" applyAlignment="1">
      <alignment horizontal="center" vertical="top"/>
    </xf>
    <xf numFmtId="165" fontId="27" fillId="4" borderId="4" xfId="20" applyNumberFormat="1" applyFont="1" applyFill="1" applyBorder="1" applyAlignment="1">
      <alignment horizontal="center" vertical="top"/>
    </xf>
    <xf numFmtId="0" fontId="19" fillId="4" borderId="4" xfId="20" applyFont="1" applyFill="1" applyBorder="1" applyAlignment="1">
      <alignment horizontal="left" vertical="top"/>
    </xf>
    <xf numFmtId="0" fontId="27" fillId="4" borderId="4" xfId="20" applyFont="1" applyFill="1" applyBorder="1" applyAlignment="1">
      <alignment horizontal="left" vertical="top" wrapText="1"/>
    </xf>
    <xf numFmtId="2" fontId="19" fillId="4" borderId="4" xfId="21" applyNumberFormat="1" applyFont="1" applyFill="1" applyBorder="1" applyAlignment="1">
      <alignment horizontal="center" vertical="top"/>
    </xf>
    <xf numFmtId="0" fontId="19" fillId="4" borderId="4" xfId="21" applyFont="1" applyFill="1" applyBorder="1" applyAlignment="1">
      <alignment horizontal="center" vertical="top"/>
    </xf>
    <xf numFmtId="166" fontId="19" fillId="4" borderId="4" xfId="20" applyNumberFormat="1" applyFont="1" applyFill="1" applyBorder="1" applyAlignment="1">
      <alignment horizontal="center" vertical="top" wrapText="1"/>
    </xf>
    <xf numFmtId="0" fontId="19" fillId="4" borderId="4" xfId="20" applyFont="1" applyFill="1" applyBorder="1" applyAlignment="1">
      <alignment horizontal="center" vertical="top"/>
    </xf>
    <xf numFmtId="0" fontId="19" fillId="4" borderId="4" xfId="20" applyFont="1" applyFill="1" applyBorder="1" applyAlignment="1">
      <alignment horizontal="left" vertical="center" wrapText="1"/>
    </xf>
    <xf numFmtId="165" fontId="27" fillId="0" borderId="4" xfId="3" applyNumberFormat="1" applyFont="1" applyFill="1" applyBorder="1" applyAlignment="1">
      <alignment horizontal="center" vertical="top"/>
    </xf>
    <xf numFmtId="0" fontId="27" fillId="0" borderId="4" xfId="3" applyFont="1" applyBorder="1" applyAlignment="1">
      <alignment horizontal="left" vertical="top" wrapText="1"/>
    </xf>
    <xf numFmtId="0" fontId="27" fillId="0" borderId="4" xfId="5" applyFont="1" applyBorder="1" applyAlignment="1">
      <alignment horizontal="left" vertical="top" wrapText="1"/>
    </xf>
    <xf numFmtId="2" fontId="19" fillId="0" borderId="4" xfId="5" applyNumberFormat="1" applyFont="1" applyFill="1" applyBorder="1" applyAlignment="1">
      <alignment horizontal="center" vertical="top"/>
    </xf>
    <xf numFmtId="0" fontId="19" fillId="0" borderId="4" xfId="5" applyFont="1" applyFill="1" applyBorder="1" applyAlignment="1">
      <alignment horizontal="center" vertical="top"/>
    </xf>
    <xf numFmtId="166" fontId="27" fillId="0" borderId="4" xfId="3" applyNumberFormat="1" applyFont="1" applyBorder="1" applyAlignment="1">
      <alignment horizontal="center" vertical="top" wrapText="1"/>
    </xf>
    <xf numFmtId="0" fontId="19" fillId="0" borderId="4" xfId="5" applyFont="1" applyFill="1" applyBorder="1" applyAlignment="1">
      <alignment horizontal="left" vertical="top" wrapText="1"/>
    </xf>
    <xf numFmtId="0" fontId="19" fillId="0" borderId="4" xfId="5" applyFont="1" applyFill="1" applyBorder="1" applyAlignment="1">
      <alignment horizontal="left" vertical="center" wrapText="1"/>
    </xf>
    <xf numFmtId="49" fontId="27" fillId="0" borderId="4" xfId="0" applyNumberFormat="1" applyFont="1" applyFill="1" applyBorder="1" applyAlignment="1">
      <alignment horizontal="left" vertical="top"/>
    </xf>
    <xf numFmtId="0" fontId="27" fillId="0" borderId="4" xfId="0" applyFont="1" applyFill="1" applyBorder="1" applyAlignment="1">
      <alignment horizontal="left" vertical="top" wrapText="1"/>
    </xf>
    <xf numFmtId="49" fontId="19" fillId="0" borderId="4" xfId="0" applyNumberFormat="1" applyFont="1" applyFill="1" applyBorder="1" applyAlignment="1">
      <alignment horizontal="left" vertical="top"/>
    </xf>
    <xf numFmtId="0" fontId="31" fillId="4" borderId="4" xfId="3" applyFont="1" applyFill="1" applyBorder="1" applyAlignment="1">
      <alignment horizontal="center" vertical="center" wrapText="1"/>
    </xf>
    <xf numFmtId="0" fontId="31" fillId="4" borderId="4" xfId="3" applyFont="1" applyFill="1" applyBorder="1" applyAlignment="1">
      <alignment horizontal="center" vertical="center"/>
    </xf>
    <xf numFmtId="0" fontId="31" fillId="4" borderId="5" xfId="3" applyFont="1" applyFill="1" applyBorder="1" applyAlignment="1">
      <alignment horizontal="center"/>
    </xf>
    <xf numFmtId="0" fontId="31" fillId="4" borderId="4" xfId="3" applyFont="1" applyFill="1" applyBorder="1" applyAlignment="1">
      <alignment horizontal="center"/>
    </xf>
    <xf numFmtId="4" fontId="27" fillId="4" borderId="1" xfId="3" applyNumberFormat="1" applyFont="1" applyFill="1" applyBorder="1" applyAlignment="1">
      <alignment horizontal="center" vertical="top"/>
    </xf>
    <xf numFmtId="4" fontId="27" fillId="4" borderId="3" xfId="3" applyNumberFormat="1" applyFont="1" applyFill="1" applyBorder="1" applyAlignment="1">
      <alignment horizontal="center" vertical="top"/>
    </xf>
    <xf numFmtId="165" fontId="19" fillId="0" borderId="4" xfId="5" applyNumberFormat="1" applyFont="1" applyFill="1" applyBorder="1" applyAlignment="1">
      <alignment horizontal="center" vertical="top"/>
    </xf>
    <xf numFmtId="0" fontId="27" fillId="3" borderId="4" xfId="5" applyFont="1" applyFill="1" applyBorder="1" applyAlignment="1">
      <alignment horizontal="left" vertical="top"/>
    </xf>
    <xf numFmtId="4" fontId="27" fillId="3" borderId="1" xfId="3" applyNumberFormat="1" applyFont="1" applyFill="1" applyBorder="1" applyAlignment="1">
      <alignment horizontal="center" vertical="top"/>
    </xf>
    <xf numFmtId="4" fontId="27" fillId="3" borderId="3" xfId="3" applyNumberFormat="1" applyFont="1" applyFill="1" applyBorder="1" applyAlignment="1">
      <alignment horizontal="center" vertical="top"/>
    </xf>
    <xf numFmtId="0" fontId="27" fillId="3" borderId="4" xfId="3" applyFont="1" applyFill="1" applyBorder="1" applyAlignment="1">
      <alignment horizontal="center" vertical="top"/>
    </xf>
    <xf numFmtId="166" fontId="27" fillId="3" borderId="4" xfId="3" applyNumberFormat="1" applyFont="1" applyFill="1" applyBorder="1" applyAlignment="1">
      <alignment horizontal="center" vertical="top" wrapText="1"/>
    </xf>
    <xf numFmtId="0" fontId="19" fillId="0" borderId="4" xfId="5" applyFont="1" applyFill="1" applyBorder="1" applyAlignment="1">
      <alignment horizontal="left" vertical="top"/>
    </xf>
    <xf numFmtId="4" fontId="19" fillId="3" borderId="4" xfId="3" applyNumberFormat="1" applyFont="1" applyFill="1" applyBorder="1" applyAlignment="1">
      <alignment horizontal="center" vertical="top"/>
    </xf>
    <xf numFmtId="0" fontId="19" fillId="3" borderId="4" xfId="3" applyFont="1" applyFill="1" applyBorder="1" applyAlignment="1">
      <alignment horizontal="center" vertical="top"/>
    </xf>
    <xf numFmtId="0" fontId="19" fillId="3" borderId="4" xfId="3" applyFont="1" applyFill="1" applyBorder="1" applyAlignment="1">
      <alignment vertical="top"/>
    </xf>
    <xf numFmtId="0" fontId="19" fillId="3" borderId="4" xfId="5" applyFont="1" applyFill="1" applyBorder="1" applyAlignment="1">
      <alignment vertical="top"/>
    </xf>
    <xf numFmtId="166" fontId="19" fillId="3" borderId="4" xfId="3" applyNumberFormat="1" applyFont="1" applyFill="1" applyBorder="1" applyAlignment="1">
      <alignment horizontal="center" vertical="top" wrapText="1"/>
    </xf>
    <xf numFmtId="0" fontId="19" fillId="3" borderId="4" xfId="3" applyFont="1" applyFill="1" applyBorder="1" applyAlignment="1">
      <alignment horizontal="left" vertical="top"/>
    </xf>
    <xf numFmtId="165" fontId="19" fillId="3" borderId="4" xfId="3" applyNumberFormat="1" applyFont="1" applyFill="1" applyBorder="1" applyAlignment="1">
      <alignment horizontal="center" vertical="top"/>
    </xf>
    <xf numFmtId="0" fontId="19" fillId="3" borderId="4" xfId="3" applyFont="1" applyFill="1" applyBorder="1" applyAlignment="1">
      <alignment vertical="top" wrapText="1"/>
    </xf>
    <xf numFmtId="165" fontId="27" fillId="3" borderId="4" xfId="3" applyNumberFormat="1" applyFont="1" applyFill="1" applyBorder="1" applyAlignment="1">
      <alignment horizontal="center" vertical="top"/>
    </xf>
    <xf numFmtId="0" fontId="27" fillId="3" borderId="4" xfId="3" applyFont="1" applyFill="1" applyBorder="1" applyAlignment="1">
      <alignment vertical="top"/>
    </xf>
    <xf numFmtId="165" fontId="19" fillId="3" borderId="4" xfId="3" applyNumberFormat="1" applyFont="1" applyFill="1" applyBorder="1" applyAlignment="1">
      <alignment horizontal="center" vertical="top" wrapText="1"/>
    </xf>
    <xf numFmtId="0" fontId="19" fillId="0" borderId="4" xfId="3" applyFont="1" applyFill="1" applyBorder="1" applyAlignment="1">
      <alignment vertical="top" wrapText="1"/>
    </xf>
    <xf numFmtId="4" fontId="19" fillId="0" borderId="4" xfId="3" applyNumberFormat="1" applyFont="1" applyFill="1" applyBorder="1" applyAlignment="1">
      <alignment horizontal="center" vertical="top"/>
    </xf>
    <xf numFmtId="0" fontId="27" fillId="0" borderId="4" xfId="3" applyFont="1" applyFill="1" applyBorder="1" applyAlignment="1">
      <alignment vertical="top"/>
    </xf>
    <xf numFmtId="0" fontId="19" fillId="0" borderId="4" xfId="3" applyFont="1" applyFill="1" applyBorder="1" applyAlignment="1">
      <alignment vertical="top"/>
    </xf>
    <xf numFmtId="49" fontId="27" fillId="3" borderId="4" xfId="3" applyNumberFormat="1" applyFont="1" applyFill="1" applyBorder="1" applyAlignment="1">
      <alignment horizontal="center" vertical="top"/>
    </xf>
    <xf numFmtId="0" fontId="27" fillId="3" borderId="4" xfId="3" applyFont="1" applyFill="1" applyBorder="1" applyAlignment="1">
      <alignment horizontal="left" vertical="top"/>
    </xf>
    <xf numFmtId="0" fontId="19" fillId="3" borderId="4" xfId="3" applyFont="1" applyFill="1" applyBorder="1" applyAlignment="1">
      <alignment horizontal="left" vertical="top" wrapText="1"/>
    </xf>
    <xf numFmtId="0" fontId="27" fillId="4" borderId="4" xfId="3" applyFont="1" applyFill="1" applyBorder="1" applyAlignment="1">
      <alignment horizontal="left" vertical="top"/>
    </xf>
    <xf numFmtId="0" fontId="1" fillId="4" borderId="4" xfId="3" applyFont="1" applyFill="1" applyBorder="1" applyAlignment="1">
      <alignment vertical="top"/>
    </xf>
    <xf numFmtId="49" fontId="19" fillId="3" borderId="4" xfId="3" applyNumberFormat="1" applyFont="1" applyFill="1" applyBorder="1" applyAlignment="1">
      <alignment horizontal="center" vertical="top"/>
    </xf>
    <xf numFmtId="0" fontId="19" fillId="3" borderId="4" xfId="4" applyFont="1" applyFill="1" applyBorder="1" applyAlignment="1">
      <alignment vertical="top" wrapText="1"/>
    </xf>
    <xf numFmtId="4" fontId="19" fillId="3" borderId="4" xfId="4" applyNumberFormat="1" applyFont="1" applyFill="1" applyBorder="1" applyAlignment="1">
      <alignment horizontal="center" vertical="top"/>
    </xf>
    <xf numFmtId="0" fontId="19" fillId="3" borderId="4" xfId="4" applyFont="1" applyFill="1" applyBorder="1" applyAlignment="1">
      <alignment horizontal="center" vertical="top"/>
    </xf>
    <xf numFmtId="166" fontId="19" fillId="3" borderId="4" xfId="4" applyNumberFormat="1" applyFont="1" applyFill="1" applyBorder="1" applyAlignment="1">
      <alignment horizontal="center" vertical="top" wrapText="1"/>
    </xf>
    <xf numFmtId="165" fontId="19" fillId="3" borderId="4" xfId="3" quotePrefix="1" applyNumberFormat="1" applyFont="1" applyFill="1" applyBorder="1" applyAlignment="1">
      <alignment horizontal="center" vertical="top"/>
    </xf>
    <xf numFmtId="0" fontId="27" fillId="3" borderId="1" xfId="3" applyFont="1" applyFill="1" applyBorder="1" applyAlignment="1">
      <alignment horizontal="left" vertical="top" wrapText="1"/>
    </xf>
    <xf numFmtId="4" fontId="19" fillId="4" borderId="4" xfId="5" applyNumberFormat="1" applyFont="1" applyFill="1" applyBorder="1" applyAlignment="1">
      <alignment horizontal="center" vertical="top"/>
    </xf>
    <xf numFmtId="0" fontId="19" fillId="4" borderId="4" xfId="5" applyFont="1" applyFill="1" applyBorder="1" applyAlignment="1">
      <alignment horizontal="center" vertical="top"/>
    </xf>
    <xf numFmtId="0" fontId="19" fillId="4" borderId="4" xfId="3" applyFont="1" applyFill="1" applyBorder="1" applyAlignment="1">
      <alignment vertical="top"/>
    </xf>
    <xf numFmtId="0" fontId="19" fillId="3" borderId="4" xfId="5" applyFont="1" applyFill="1" applyBorder="1" applyAlignment="1">
      <alignment vertical="top" wrapText="1"/>
    </xf>
    <xf numFmtId="165" fontId="19" fillId="3" borderId="4" xfId="4" applyNumberFormat="1" applyFont="1" applyFill="1" applyBorder="1" applyAlignment="1">
      <alignment horizontal="center" vertical="top"/>
    </xf>
    <xf numFmtId="0" fontId="19" fillId="3" borderId="4" xfId="4" applyFont="1" applyFill="1" applyBorder="1" applyAlignment="1">
      <alignment horizontal="left" vertical="top"/>
    </xf>
    <xf numFmtId="0" fontId="27" fillId="3" borderId="4" xfId="3" applyFont="1" applyFill="1" applyBorder="1" applyAlignment="1">
      <alignment vertical="top" wrapText="1"/>
    </xf>
    <xf numFmtId="165" fontId="34" fillId="3" borderId="4" xfId="3" applyNumberFormat="1" applyFont="1" applyFill="1" applyBorder="1" applyAlignment="1">
      <alignment horizontal="center" vertical="top"/>
    </xf>
    <xf numFmtId="165" fontId="35" fillId="3" borderId="4" xfId="3" applyNumberFormat="1" applyFont="1" applyFill="1" applyBorder="1" applyAlignment="1">
      <alignment horizontal="center" vertical="top"/>
    </xf>
    <xf numFmtId="0" fontId="35" fillId="3" borderId="4" xfId="3" applyFont="1" applyFill="1" applyBorder="1" applyAlignment="1">
      <alignment horizontal="left" vertical="top"/>
    </xf>
    <xf numFmtId="165" fontId="36" fillId="3" borderId="4" xfId="3" quotePrefix="1" applyNumberFormat="1" applyFont="1" applyFill="1" applyBorder="1" applyAlignment="1">
      <alignment horizontal="center" vertical="top"/>
    </xf>
    <xf numFmtId="165" fontId="36" fillId="3" borderId="4" xfId="3" applyNumberFormat="1" applyFont="1" applyFill="1" applyBorder="1" applyAlignment="1">
      <alignment horizontal="center" vertical="top"/>
    </xf>
    <xf numFmtId="49" fontId="36" fillId="3" borderId="4" xfId="3" applyNumberFormat="1" applyFont="1" applyFill="1" applyBorder="1" applyAlignment="1">
      <alignment horizontal="center" vertical="top"/>
    </xf>
    <xf numFmtId="16" fontId="20" fillId="3" borderId="4" xfId="3" applyNumberFormat="1" applyFont="1" applyFill="1" applyBorder="1" applyAlignment="1">
      <alignment horizontal="center" vertical="top"/>
    </xf>
    <xf numFmtId="0" fontId="20" fillId="3" borderId="4" xfId="3" applyFont="1" applyFill="1" applyBorder="1" applyAlignment="1">
      <alignment vertical="top" wrapText="1"/>
    </xf>
    <xf numFmtId="165" fontId="20" fillId="3" borderId="4" xfId="3" applyNumberFormat="1" applyFont="1" applyFill="1" applyBorder="1" applyAlignment="1">
      <alignment horizontal="center" vertical="top"/>
    </xf>
    <xf numFmtId="49" fontId="20" fillId="3" borderId="4" xfId="3" applyNumberFormat="1" applyFont="1" applyFill="1" applyBorder="1" applyAlignment="1">
      <alignment horizontal="center" vertical="top"/>
    </xf>
    <xf numFmtId="16" fontId="19" fillId="3" borderId="4" xfId="3" applyNumberFormat="1" applyFont="1" applyFill="1" applyBorder="1" applyAlignment="1">
      <alignment horizontal="center" vertical="top"/>
    </xf>
    <xf numFmtId="49" fontId="34" fillId="3" borderId="4" xfId="3" applyNumberFormat="1" applyFont="1" applyFill="1" applyBorder="1" applyAlignment="1">
      <alignment horizontal="center" vertical="top"/>
    </xf>
    <xf numFmtId="4" fontId="27" fillId="3" borderId="4" xfId="3" applyNumberFormat="1" applyFont="1" applyFill="1" applyBorder="1" applyAlignment="1">
      <alignment horizontal="center" vertical="top"/>
    </xf>
    <xf numFmtId="0" fontId="27" fillId="3" borderId="5" xfId="3" applyFont="1" applyFill="1" applyBorder="1" applyAlignment="1">
      <alignment horizontal="left" vertical="top" wrapText="1"/>
    </xf>
    <xf numFmtId="0" fontId="19" fillId="3" borderId="5" xfId="3" applyFont="1" applyFill="1" applyBorder="1" applyAlignment="1">
      <alignment horizontal="left" vertical="top" wrapText="1"/>
    </xf>
    <xf numFmtId="0" fontId="27" fillId="0" borderId="4" xfId="0" applyFont="1" applyFill="1" applyBorder="1" applyAlignment="1">
      <alignment vertical="top" wrapText="1"/>
    </xf>
    <xf numFmtId="166" fontId="19" fillId="0" borderId="4" xfId="5" applyNumberFormat="1" applyFont="1" applyFill="1" applyBorder="1" applyAlignment="1">
      <alignment horizontal="center" vertical="center" wrapText="1"/>
    </xf>
    <xf numFmtId="2" fontId="19" fillId="0" borderId="4" xfId="5" applyNumberFormat="1" applyFont="1" applyFill="1" applyBorder="1" applyAlignment="1">
      <alignment horizontal="center" vertical="center"/>
    </xf>
    <xf numFmtId="2" fontId="19" fillId="0" borderId="4" xfId="5" applyNumberFormat="1" applyFont="1" applyFill="1" applyBorder="1" applyAlignment="1">
      <alignment horizontal="center" vertical="center" wrapText="1"/>
    </xf>
    <xf numFmtId="17" fontId="19" fillId="0" borderId="4" xfId="5" applyNumberFormat="1" applyFont="1" applyFill="1" applyBorder="1" applyAlignment="1">
      <alignment horizontal="center" vertical="center"/>
    </xf>
    <xf numFmtId="2" fontId="19" fillId="4" borderId="4" xfId="3" applyNumberFormat="1" applyFont="1" applyFill="1" applyBorder="1" applyAlignment="1">
      <alignment horizontal="center" vertical="top" wrapText="1"/>
    </xf>
    <xf numFmtId="165" fontId="34" fillId="0" borderId="4" xfId="3" applyNumberFormat="1" applyFont="1" applyFill="1" applyBorder="1" applyAlignment="1">
      <alignment horizontal="center" vertical="top"/>
    </xf>
    <xf numFmtId="0" fontId="27" fillId="0" borderId="1" xfId="0" applyFont="1" applyFill="1" applyBorder="1" applyAlignment="1">
      <alignment horizontal="left" vertical="top"/>
    </xf>
    <xf numFmtId="0" fontId="27" fillId="4" borderId="4" xfId="5" applyFont="1" applyFill="1" applyBorder="1" applyAlignment="1">
      <alignment horizontal="center" vertical="center" wrapText="1"/>
    </xf>
    <xf numFmtId="0" fontId="27" fillId="4" borderId="5" xfId="5" applyFont="1" applyFill="1" applyBorder="1" applyAlignment="1">
      <alignment horizontal="center"/>
    </xf>
    <xf numFmtId="0" fontId="27" fillId="4" borderId="4" xfId="5" applyFont="1" applyFill="1" applyBorder="1" applyAlignment="1">
      <alignment horizontal="center" vertical="center"/>
    </xf>
    <xf numFmtId="0" fontId="27" fillId="4" borderId="4" xfId="5" applyFont="1" applyFill="1" applyBorder="1" applyAlignment="1">
      <alignment horizontal="center"/>
    </xf>
    <xf numFmtId="165" fontId="27" fillId="0" borderId="4" xfId="0" applyNumberFormat="1" applyFont="1" applyBorder="1" applyAlignment="1">
      <alignment horizontal="center" vertical="top" wrapText="1"/>
    </xf>
    <xf numFmtId="165" fontId="19" fillId="0" borderId="4" xfId="0" applyNumberFormat="1" applyFont="1" applyBorder="1" applyAlignment="1">
      <alignment horizontal="center" vertical="top" wrapText="1"/>
    </xf>
    <xf numFmtId="49" fontId="27" fillId="0" borderId="4" xfId="0" applyNumberFormat="1" applyFont="1" applyBorder="1" applyAlignment="1">
      <alignment horizontal="center" vertical="top" wrapText="1"/>
    </xf>
    <xf numFmtId="0" fontId="19" fillId="0" borderId="4" xfId="0" applyFont="1" applyBorder="1" applyAlignment="1">
      <alignment horizontal="left" vertical="top" wrapText="1"/>
    </xf>
    <xf numFmtId="4" fontId="19" fillId="0" borderId="4" xfId="0" applyNumberFormat="1" applyFont="1" applyFill="1" applyBorder="1" applyAlignment="1">
      <alignment horizontal="center" vertical="top" wrapText="1"/>
    </xf>
    <xf numFmtId="4" fontId="19" fillId="0" borderId="4" xfId="5" applyNumberFormat="1" applyFont="1" applyBorder="1" applyAlignment="1">
      <alignment horizontal="center" vertical="top"/>
    </xf>
    <xf numFmtId="0" fontId="19" fillId="0" borderId="4" xfId="0" applyFont="1" applyFill="1" applyBorder="1" applyAlignment="1">
      <alignment horizontal="center" vertical="top" wrapText="1"/>
    </xf>
    <xf numFmtId="166" fontId="19" fillId="0" borderId="4" xfId="0" applyNumberFormat="1" applyFont="1" applyFill="1" applyBorder="1" applyAlignment="1">
      <alignment horizontal="center" vertical="top" wrapText="1"/>
    </xf>
    <xf numFmtId="0" fontId="19" fillId="0" borderId="4" xfId="0" applyFont="1" applyBorder="1" applyAlignment="1">
      <alignment horizontal="left" vertical="center" wrapText="1"/>
    </xf>
    <xf numFmtId="49" fontId="27" fillId="0" borderId="4" xfId="0" applyNumberFormat="1" applyFont="1" applyFill="1" applyBorder="1" applyAlignment="1">
      <alignment horizontal="center" vertical="top" wrapText="1"/>
    </xf>
    <xf numFmtId="4" fontId="19" fillId="0" borderId="4" xfId="5" applyNumberFormat="1" applyFont="1" applyFill="1" applyBorder="1" applyAlignment="1">
      <alignment horizontal="center" vertical="top"/>
    </xf>
    <xf numFmtId="0" fontId="19" fillId="0" borderId="4" xfId="0" applyFont="1" applyFill="1" applyBorder="1" applyAlignment="1">
      <alignment horizontal="left" vertical="center" wrapText="1"/>
    </xf>
    <xf numFmtId="4" fontId="19" fillId="0" borderId="4" xfId="0" applyNumberFormat="1" applyFont="1" applyBorder="1" applyAlignment="1">
      <alignment horizontal="center" vertical="top" wrapText="1"/>
    </xf>
    <xf numFmtId="0" fontId="19" fillId="0" borderId="4" xfId="0" applyFont="1" applyBorder="1" applyAlignment="1">
      <alignment horizontal="center" vertical="top" wrapText="1"/>
    </xf>
    <xf numFmtId="166" fontId="19" fillId="0" borderId="4" xfId="0" applyNumberFormat="1" applyFont="1" applyBorder="1" applyAlignment="1">
      <alignment horizontal="center" vertical="top" wrapText="1"/>
    </xf>
    <xf numFmtId="49" fontId="19" fillId="3" borderId="4" xfId="0" applyNumberFormat="1" applyFont="1" applyFill="1" applyBorder="1" applyAlignment="1">
      <alignment horizontal="center" vertical="top" wrapText="1"/>
    </xf>
    <xf numFmtId="0" fontId="19" fillId="3" borderId="4" xfId="0" applyFont="1" applyFill="1" applyBorder="1" applyAlignment="1">
      <alignment horizontal="left" vertical="top" wrapText="1"/>
    </xf>
    <xf numFmtId="4" fontId="19" fillId="3" borderId="4" xfId="0" applyNumberFormat="1" applyFont="1" applyFill="1" applyBorder="1" applyAlignment="1">
      <alignment horizontal="center" vertical="top" wrapText="1"/>
    </xf>
    <xf numFmtId="4" fontId="19" fillId="3" borderId="4" xfId="5" applyNumberFormat="1" applyFont="1" applyFill="1" applyBorder="1" applyAlignment="1">
      <alignment horizontal="center" vertical="top"/>
    </xf>
    <xf numFmtId="166" fontId="19" fillId="3" borderId="4" xfId="0" applyNumberFormat="1" applyFont="1" applyFill="1" applyBorder="1" applyAlignment="1">
      <alignment horizontal="center" vertical="top" wrapText="1"/>
    </xf>
    <xf numFmtId="0" fontId="19" fillId="3" borderId="4" xfId="0" applyFont="1" applyFill="1" applyBorder="1" applyAlignment="1">
      <alignment horizontal="center" vertical="top" wrapText="1"/>
    </xf>
    <xf numFmtId="0" fontId="19" fillId="3" borderId="4" xfId="0" applyFont="1" applyFill="1" applyBorder="1" applyAlignment="1">
      <alignment horizontal="left" vertical="center" wrapText="1"/>
    </xf>
    <xf numFmtId="0" fontId="27" fillId="0" borderId="4" xfId="0" applyFont="1" applyBorder="1" applyAlignment="1">
      <alignment horizontal="left" vertical="top" wrapText="1"/>
    </xf>
    <xf numFmtId="49" fontId="19" fillId="0" borderId="4" xfId="0" applyNumberFormat="1" applyFont="1" applyBorder="1" applyAlignment="1">
      <alignment horizontal="center" vertical="top" wrapText="1"/>
    </xf>
    <xf numFmtId="0" fontId="19" fillId="4" borderId="4" xfId="3" applyFont="1" applyFill="1" applyBorder="1" applyAlignment="1">
      <alignment horizontal="left" vertical="center"/>
    </xf>
    <xf numFmtId="165" fontId="27" fillId="0" borderId="4" xfId="0" applyNumberFormat="1" applyFont="1" applyFill="1" applyBorder="1" applyAlignment="1">
      <alignment horizontal="center" vertical="top" wrapText="1"/>
    </xf>
    <xf numFmtId="49" fontId="19" fillId="0" borderId="4" xfId="0" applyNumberFormat="1" applyFont="1" applyFill="1" applyBorder="1" applyAlignment="1">
      <alignment horizontal="center" vertical="top" wrapText="1"/>
    </xf>
    <xf numFmtId="0" fontId="19" fillId="3" borderId="4" xfId="0" quotePrefix="1" applyFont="1" applyFill="1" applyBorder="1" applyAlignment="1">
      <alignment horizontal="center" vertical="top" wrapText="1"/>
    </xf>
    <xf numFmtId="0" fontId="19" fillId="0" borderId="4" xfId="0" applyFont="1" applyBorder="1" applyAlignment="1">
      <alignment vertical="top" wrapText="1"/>
    </xf>
    <xf numFmtId="0" fontId="27" fillId="0" borderId="4" xfId="0" applyFont="1" applyBorder="1" applyAlignment="1">
      <alignment vertical="top" wrapText="1"/>
    </xf>
    <xf numFmtId="4" fontId="19" fillId="0" borderId="4" xfId="6" applyNumberFormat="1" applyFont="1" applyFill="1" applyBorder="1" applyAlignment="1">
      <alignment horizontal="center" vertical="top"/>
    </xf>
    <xf numFmtId="2" fontId="19" fillId="0" borderId="4" xfId="0" applyNumberFormat="1" applyFont="1" applyFill="1" applyBorder="1" applyAlignment="1">
      <alignment horizontal="center" vertical="top" wrapText="1"/>
    </xf>
    <xf numFmtId="2" fontId="19" fillId="0" borderId="4" xfId="0" applyNumberFormat="1" applyFont="1" applyBorder="1" applyAlignment="1">
      <alignment horizontal="center" vertical="top" wrapText="1"/>
    </xf>
    <xf numFmtId="0" fontId="19" fillId="0" borderId="4" xfId="0" quotePrefix="1" applyFont="1" applyFill="1" applyBorder="1" applyAlignment="1">
      <alignment horizontal="center" vertical="top" wrapText="1"/>
    </xf>
    <xf numFmtId="49" fontId="27" fillId="3" borderId="4" xfId="5" applyNumberFormat="1" applyFont="1" applyFill="1" applyBorder="1" applyAlignment="1">
      <alignment horizontal="center" vertical="top"/>
    </xf>
    <xf numFmtId="0" fontId="27" fillId="3" borderId="4" xfId="0" applyFont="1" applyFill="1" applyBorder="1" applyAlignment="1">
      <alignment horizontal="left" vertical="top" wrapText="1"/>
    </xf>
    <xf numFmtId="165" fontId="19" fillId="0" borderId="4" xfId="0" applyNumberFormat="1" applyFont="1" applyFill="1" applyBorder="1" applyAlignment="1">
      <alignment horizontal="center" vertical="top" wrapText="1"/>
    </xf>
    <xf numFmtId="16" fontId="19" fillId="3" borderId="4" xfId="0" applyNumberFormat="1" applyFont="1" applyFill="1" applyBorder="1" applyAlignment="1">
      <alignment horizontal="center" vertical="top" wrapText="1"/>
    </xf>
    <xf numFmtId="166" fontId="19" fillId="3" borderId="4" xfId="0" quotePrefix="1" applyNumberFormat="1" applyFont="1" applyFill="1" applyBorder="1" applyAlignment="1">
      <alignment horizontal="center" vertical="top" wrapText="1"/>
    </xf>
    <xf numFmtId="165" fontId="19" fillId="3" borderId="4" xfId="0" applyNumberFormat="1" applyFont="1" applyFill="1" applyBorder="1" applyAlignment="1">
      <alignment horizontal="center" vertical="top" wrapText="1"/>
    </xf>
    <xf numFmtId="49" fontId="19" fillId="0" borderId="4" xfId="0" quotePrefix="1" applyNumberFormat="1" applyFont="1" applyFill="1" applyBorder="1" applyAlignment="1">
      <alignment horizontal="center" vertical="top" wrapText="1"/>
    </xf>
    <xf numFmtId="0" fontId="27" fillId="0" borderId="4" xfId="0" applyFont="1" applyFill="1" applyBorder="1" applyAlignment="1">
      <alignment horizontal="left" vertical="center" wrapText="1"/>
    </xf>
    <xf numFmtId="166" fontId="19" fillId="0" borderId="4" xfId="0" quotePrefix="1" applyNumberFormat="1" applyFont="1" applyFill="1" applyBorder="1" applyAlignment="1">
      <alignment horizontal="center" vertical="top" wrapText="1"/>
    </xf>
    <xf numFmtId="0" fontId="1" fillId="0" borderId="4" xfId="5" applyFont="1" applyFill="1" applyBorder="1" applyAlignment="1">
      <alignment horizontal="center"/>
    </xf>
    <xf numFmtId="165" fontId="19" fillId="0" borderId="4" xfId="0" applyNumberFormat="1" applyFont="1" applyBorder="1" applyAlignment="1">
      <alignment horizontal="left" vertical="top"/>
    </xf>
    <xf numFmtId="49" fontId="27" fillId="0" borderId="4" xfId="0" applyNumberFormat="1" applyFont="1" applyBorder="1" applyAlignment="1">
      <alignment vertical="center" textRotation="90" wrapText="1"/>
    </xf>
    <xf numFmtId="4" fontId="1" fillId="0" borderId="4" xfId="0" applyNumberFormat="1" applyFont="1" applyBorder="1" applyAlignment="1">
      <alignment horizontal="center" vertical="center"/>
    </xf>
    <xf numFmtId="0" fontId="1" fillId="0" borderId="4" xfId="0" applyFont="1" applyBorder="1" applyAlignment="1">
      <alignment horizontal="center" vertical="center"/>
    </xf>
    <xf numFmtId="166" fontId="1" fillId="0" borderId="4" xfId="0" applyNumberFormat="1" applyFont="1" applyBorder="1" applyAlignment="1">
      <alignment horizontal="center" vertical="center"/>
    </xf>
    <xf numFmtId="0" fontId="1" fillId="0" borderId="4" xfId="5" applyFont="1" applyBorder="1" applyAlignment="1">
      <alignment horizontal="left" vertical="center" wrapText="1"/>
    </xf>
    <xf numFmtId="0" fontId="19" fillId="0" borderId="4" xfId="0" applyFont="1" applyFill="1" applyBorder="1" applyAlignment="1">
      <alignment horizontal="center" vertical="center" wrapText="1"/>
    </xf>
    <xf numFmtId="166" fontId="19"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5" applyFont="1" applyBorder="1" applyAlignment="1">
      <alignment horizontal="left" vertical="center"/>
    </xf>
    <xf numFmtId="4" fontId="19" fillId="0" borderId="4" xfId="0" applyNumberFormat="1" applyFont="1" applyBorder="1" applyAlignment="1">
      <alignment horizontal="center" vertical="center"/>
    </xf>
    <xf numFmtId="166" fontId="19" fillId="0" borderId="4" xfId="0" applyNumberFormat="1" applyFont="1" applyBorder="1" applyAlignment="1">
      <alignment horizontal="center" vertical="center"/>
    </xf>
    <xf numFmtId="0" fontId="1" fillId="0" borderId="4" xfId="5" applyFont="1" applyBorder="1" applyAlignment="1">
      <alignment horizontal="center" vertical="center"/>
    </xf>
    <xf numFmtId="4" fontId="1" fillId="0" borderId="4" xfId="0" applyNumberFormat="1" applyFont="1" applyFill="1" applyBorder="1" applyAlignment="1">
      <alignment horizontal="center" vertical="center"/>
    </xf>
    <xf numFmtId="166" fontId="1" fillId="0" borderId="4" xfId="0" applyNumberFormat="1" applyFont="1" applyFill="1" applyBorder="1" applyAlignment="1">
      <alignment horizontal="center" vertical="center"/>
    </xf>
    <xf numFmtId="4" fontId="19" fillId="0" borderId="4" xfId="0" applyNumberFormat="1" applyFont="1" applyFill="1" applyBorder="1" applyAlignment="1">
      <alignment horizontal="center" vertical="center"/>
    </xf>
    <xf numFmtId="0" fontId="19" fillId="0" borderId="4" xfId="0" applyFont="1" applyFill="1" applyBorder="1" applyAlignment="1">
      <alignment horizontal="center" vertical="center"/>
    </xf>
    <xf numFmtId="166" fontId="19" fillId="0" borderId="4" xfId="0" applyNumberFormat="1" applyFont="1" applyFill="1" applyBorder="1" applyAlignment="1">
      <alignment horizontal="center" vertical="center"/>
    </xf>
    <xf numFmtId="0" fontId="1" fillId="0" borderId="4" xfId="5" applyFont="1" applyFill="1" applyBorder="1" applyAlignment="1">
      <alignment horizontal="center" vertical="center"/>
    </xf>
    <xf numFmtId="0" fontId="9" fillId="0" borderId="4" xfId="0" applyFont="1" applyFill="1" applyBorder="1" applyAlignment="1">
      <alignment horizontal="left" vertical="top"/>
    </xf>
    <xf numFmtId="0" fontId="1" fillId="0" borderId="4" xfId="5" applyFont="1" applyFill="1" applyBorder="1" applyAlignment="1">
      <alignment horizontal="left" vertical="center"/>
    </xf>
    <xf numFmtId="2" fontId="19" fillId="0" borderId="4" xfId="0" applyNumberFormat="1" applyFont="1" applyFill="1" applyBorder="1" applyAlignment="1">
      <alignment horizontal="center" vertical="center" wrapText="1"/>
    </xf>
    <xf numFmtId="0" fontId="32" fillId="0" borderId="0" xfId="0" applyFont="1" applyFill="1" applyBorder="1"/>
    <xf numFmtId="0" fontId="19" fillId="0" borderId="17" xfId="0" applyFont="1" applyBorder="1"/>
    <xf numFmtId="2" fontId="27" fillId="4" borderId="4" xfId="5" applyNumberFormat="1" applyFont="1" applyFill="1" applyBorder="1" applyAlignment="1">
      <alignment horizontal="center" vertical="top"/>
    </xf>
    <xf numFmtId="49" fontId="27" fillId="0" borderId="4" xfId="9" applyNumberFormat="1" applyFont="1" applyFill="1" applyBorder="1" applyAlignment="1">
      <alignment horizontal="center" vertical="center"/>
    </xf>
    <xf numFmtId="165" fontId="27" fillId="0" borderId="4" xfId="9" applyNumberFormat="1" applyFont="1" applyFill="1" applyBorder="1" applyAlignment="1">
      <alignment horizontal="center" vertical="center"/>
    </xf>
    <xf numFmtId="0" fontId="27" fillId="0" borderId="4" xfId="9" applyFont="1" applyFill="1" applyBorder="1" applyAlignment="1">
      <alignment horizontal="left" vertical="center" wrapText="1"/>
    </xf>
    <xf numFmtId="2" fontId="27" fillId="0" borderId="4" xfId="9" applyNumberFormat="1" applyFont="1" applyFill="1" applyBorder="1" applyAlignment="1">
      <alignment horizontal="center" vertical="center"/>
    </xf>
    <xf numFmtId="0" fontId="27" fillId="0" borderId="4" xfId="9" applyFont="1" applyFill="1" applyBorder="1" applyAlignment="1">
      <alignment horizontal="center" vertical="center"/>
    </xf>
    <xf numFmtId="166" fontId="27" fillId="0" borderId="4" xfId="9" applyNumberFormat="1" applyFont="1" applyFill="1" applyBorder="1" applyAlignment="1">
      <alignment horizontal="center" vertical="center" wrapText="1"/>
    </xf>
    <xf numFmtId="0" fontId="19" fillId="0" borderId="4" xfId="9" applyFont="1" applyFill="1" applyBorder="1" applyAlignment="1">
      <alignment horizontal="left" vertical="center" wrapText="1"/>
    </xf>
    <xf numFmtId="49" fontId="19" fillId="0" borderId="4" xfId="9" applyNumberFormat="1" applyFont="1" applyFill="1" applyBorder="1" applyAlignment="1">
      <alignment horizontal="center" vertical="center"/>
    </xf>
    <xf numFmtId="2" fontId="19" fillId="0" borderId="4" xfId="9" applyNumberFormat="1" applyFont="1" applyFill="1" applyBorder="1" applyAlignment="1">
      <alignment horizontal="center" vertical="center"/>
    </xf>
    <xf numFmtId="0" fontId="19" fillId="0" borderId="4" xfId="9" applyFont="1" applyFill="1" applyBorder="1" applyAlignment="1">
      <alignment horizontal="center" vertical="center"/>
    </xf>
    <xf numFmtId="166" fontId="19" fillId="0" borderId="4" xfId="9" applyNumberFormat="1" applyFont="1" applyFill="1" applyBorder="1" applyAlignment="1">
      <alignment horizontal="center" vertical="center" wrapText="1"/>
    </xf>
    <xf numFmtId="2" fontId="33" fillId="4" borderId="4" xfId="3" applyNumberFormat="1" applyFont="1" applyFill="1" applyBorder="1" applyAlignment="1">
      <alignment horizontal="left" vertical="top" wrapText="1"/>
    </xf>
    <xf numFmtId="2" fontId="19" fillId="4" borderId="4" xfId="5" applyNumberFormat="1" applyFont="1" applyFill="1" applyBorder="1" applyAlignment="1">
      <alignment horizontal="center" vertical="top"/>
    </xf>
    <xf numFmtId="166" fontId="19" fillId="4" borderId="4" xfId="5" applyNumberFormat="1" applyFont="1" applyFill="1" applyBorder="1" applyAlignment="1">
      <alignment horizontal="center" vertical="top"/>
    </xf>
    <xf numFmtId="165" fontId="19" fillId="0" borderId="4" xfId="9" applyNumberFormat="1" applyFont="1" applyFill="1" applyBorder="1" applyAlignment="1">
      <alignment horizontal="center" vertical="center"/>
    </xf>
    <xf numFmtId="2" fontId="20" fillId="4" borderId="4" xfId="5" applyNumberFormat="1" applyFont="1" applyFill="1" applyBorder="1" applyAlignment="1">
      <alignment horizontal="center" vertical="top"/>
    </xf>
    <xf numFmtId="166" fontId="20" fillId="4" borderId="4" xfId="5" applyNumberFormat="1" applyFont="1" applyFill="1" applyBorder="1" applyAlignment="1">
      <alignment horizontal="center" vertical="top"/>
    </xf>
    <xf numFmtId="0" fontId="31" fillId="4" borderId="4" xfId="20" applyFont="1" applyFill="1" applyBorder="1" applyAlignment="1">
      <alignment horizontal="center" vertical="center" wrapText="1"/>
    </xf>
    <xf numFmtId="0" fontId="31" fillId="4" borderId="4" xfId="20" applyFont="1" applyFill="1" applyBorder="1" applyAlignment="1">
      <alignment horizontal="center" vertical="center"/>
    </xf>
    <xf numFmtId="0" fontId="27" fillId="4" borderId="5" xfId="20" applyFont="1" applyFill="1" applyBorder="1" applyAlignment="1">
      <alignment horizontal="center" vertical="center"/>
    </xf>
    <xf numFmtId="0" fontId="27" fillId="4" borderId="4" xfId="21" applyFont="1" applyFill="1" applyBorder="1" applyAlignment="1">
      <alignment horizontal="center" vertical="top"/>
    </xf>
    <xf numFmtId="166" fontId="27" fillId="4" borderId="4" xfId="21" applyNumberFormat="1" applyFont="1" applyFill="1" applyBorder="1" applyAlignment="1">
      <alignment horizontal="center" vertical="top" wrapText="1"/>
    </xf>
    <xf numFmtId="0" fontId="27" fillId="4" borderId="4" xfId="20" applyFont="1" applyFill="1" applyBorder="1" applyAlignment="1">
      <alignment horizontal="left" vertical="center"/>
    </xf>
    <xf numFmtId="4" fontId="27" fillId="4" borderId="1" xfId="21" applyNumberFormat="1" applyFont="1" applyFill="1" applyBorder="1" applyAlignment="1">
      <alignment horizontal="center" vertical="top"/>
    </xf>
    <xf numFmtId="4" fontId="27" fillId="4" borderId="3" xfId="21" applyNumberFormat="1" applyFont="1" applyFill="1" applyBorder="1" applyAlignment="1">
      <alignment horizontal="center" vertical="top"/>
    </xf>
    <xf numFmtId="49" fontId="27" fillId="0" borderId="4" xfId="21" applyNumberFormat="1" applyFont="1" applyFill="1" applyBorder="1" applyAlignment="1">
      <alignment horizontal="left" vertical="top"/>
    </xf>
    <xf numFmtId="165" fontId="19" fillId="0" borderId="4" xfId="21" applyNumberFormat="1" applyFont="1" applyFill="1" applyBorder="1" applyAlignment="1">
      <alignment horizontal="left" vertical="top"/>
    </xf>
    <xf numFmtId="49" fontId="19" fillId="0" borderId="4" xfId="21" applyNumberFormat="1" applyFont="1" applyFill="1" applyBorder="1" applyAlignment="1">
      <alignment horizontal="left" vertical="top"/>
    </xf>
    <xf numFmtId="49" fontId="27" fillId="0" borderId="4" xfId="1" applyNumberFormat="1" applyFont="1" applyFill="1" applyBorder="1" applyAlignment="1">
      <alignment horizontal="left" vertical="top"/>
    </xf>
    <xf numFmtId="4" fontId="19" fillId="0" borderId="4" xfId="20" applyNumberFormat="1" applyFont="1" applyFill="1" applyBorder="1" applyAlignment="1">
      <alignment horizontal="center" vertical="top"/>
    </xf>
    <xf numFmtId="2" fontId="19" fillId="0" borderId="4" xfId="20" applyNumberFormat="1" applyFont="1" applyFill="1" applyBorder="1" applyAlignment="1">
      <alignment horizontal="center" vertical="top"/>
    </xf>
    <xf numFmtId="166" fontId="19" fillId="0" borderId="4" xfId="20" applyNumberFormat="1" applyFont="1" applyFill="1" applyBorder="1" applyAlignment="1">
      <alignment horizontal="center" vertical="top"/>
    </xf>
    <xf numFmtId="0" fontId="19" fillId="0" borderId="4" xfId="1" applyFont="1" applyFill="1" applyBorder="1" applyAlignment="1">
      <alignment horizontal="left" vertical="center" wrapText="1"/>
    </xf>
    <xf numFmtId="49" fontId="27" fillId="3" borderId="4" xfId="21" applyNumberFormat="1" applyFont="1" applyFill="1" applyBorder="1" applyAlignment="1">
      <alignment horizontal="left" vertical="top"/>
    </xf>
    <xf numFmtId="165" fontId="19" fillId="3" borderId="4" xfId="21" applyNumberFormat="1" applyFont="1" applyFill="1" applyBorder="1" applyAlignment="1">
      <alignment horizontal="left" vertical="top"/>
    </xf>
    <xf numFmtId="49" fontId="19" fillId="3" borderId="4" xfId="21" applyNumberFormat="1" applyFont="1" applyFill="1" applyBorder="1" applyAlignment="1">
      <alignment horizontal="left" vertical="top"/>
    </xf>
    <xf numFmtId="49" fontId="27" fillId="3" borderId="4" xfId="1" applyNumberFormat="1" applyFont="1" applyFill="1" applyBorder="1" applyAlignment="1">
      <alignment horizontal="left" vertical="top"/>
    </xf>
    <xf numFmtId="4" fontId="19" fillId="3" borderId="4" xfId="20" applyNumberFormat="1" applyFont="1" applyFill="1" applyBorder="1" applyAlignment="1">
      <alignment horizontal="center" vertical="top"/>
    </xf>
    <xf numFmtId="2" fontId="19" fillId="3" borderId="4" xfId="20" applyNumberFormat="1" applyFont="1" applyFill="1" applyBorder="1" applyAlignment="1">
      <alignment horizontal="center" vertical="top"/>
    </xf>
    <xf numFmtId="166" fontId="19" fillId="3" borderId="4" xfId="20" applyNumberFormat="1" applyFont="1" applyFill="1" applyBorder="1" applyAlignment="1">
      <alignment horizontal="center" vertical="top"/>
    </xf>
    <xf numFmtId="0" fontId="19" fillId="3" borderId="4" xfId="20" applyFont="1" applyFill="1" applyBorder="1" applyAlignment="1">
      <alignment horizontal="left" vertical="center"/>
    </xf>
    <xf numFmtId="0" fontId="19" fillId="0" borderId="4" xfId="21" applyFont="1" applyFill="1" applyBorder="1" applyAlignment="1">
      <alignment horizontal="left" vertical="top"/>
    </xf>
    <xf numFmtId="49" fontId="19" fillId="0" borderId="4" xfId="1" applyNumberFormat="1" applyFont="1" applyFill="1" applyBorder="1" applyAlignment="1">
      <alignment horizontal="left" vertical="top" wrapText="1"/>
    </xf>
    <xf numFmtId="4" fontId="19" fillId="0" borderId="4" xfId="20" applyNumberFormat="1" applyFont="1" applyBorder="1" applyAlignment="1">
      <alignment horizontal="center" vertical="top"/>
    </xf>
    <xf numFmtId="2" fontId="19" fillId="0" borderId="4" xfId="20" applyNumberFormat="1" applyFont="1" applyBorder="1" applyAlignment="1">
      <alignment horizontal="center" vertical="top"/>
    </xf>
    <xf numFmtId="166" fontId="19" fillId="0" borderId="4" xfId="20" applyNumberFormat="1" applyFont="1" applyBorder="1" applyAlignment="1">
      <alignment horizontal="center" vertical="top" wrapText="1"/>
    </xf>
    <xf numFmtId="0" fontId="19" fillId="0" borderId="4" xfId="20" applyFont="1" applyBorder="1" applyAlignment="1">
      <alignment horizontal="left" vertical="center"/>
    </xf>
    <xf numFmtId="0" fontId="19" fillId="0" borderId="4" xfId="1" applyFont="1" applyFill="1" applyBorder="1" applyAlignment="1">
      <alignment horizontal="left" vertical="top" wrapText="1"/>
    </xf>
    <xf numFmtId="49" fontId="19" fillId="4" borderId="4" xfId="20" applyNumberFormat="1" applyFont="1" applyFill="1" applyBorder="1" applyAlignment="1">
      <alignment horizontal="left" vertical="top"/>
    </xf>
    <xf numFmtId="165" fontId="27" fillId="4" borderId="4" xfId="20" applyNumberFormat="1" applyFont="1" applyFill="1" applyBorder="1" applyAlignment="1">
      <alignment horizontal="left" vertical="top"/>
    </xf>
    <xf numFmtId="4" fontId="20" fillId="4" borderId="4" xfId="21" applyNumberFormat="1" applyFont="1" applyFill="1" applyBorder="1" applyAlignment="1">
      <alignment horizontal="center" vertical="top"/>
    </xf>
    <xf numFmtId="0" fontId="20" fillId="4" borderId="4" xfId="21" applyFont="1" applyFill="1" applyBorder="1" applyAlignment="1">
      <alignment horizontal="center" vertical="top"/>
    </xf>
    <xf numFmtId="0" fontId="1" fillId="4" borderId="4" xfId="20" applyFont="1" applyFill="1" applyBorder="1" applyAlignment="1">
      <alignment horizontal="left" vertical="center"/>
    </xf>
    <xf numFmtId="165" fontId="19" fillId="3" borderId="4" xfId="20" applyNumberFormat="1" applyFont="1" applyFill="1" applyBorder="1" applyAlignment="1">
      <alignment horizontal="left" vertical="top"/>
    </xf>
    <xf numFmtId="0" fontId="19" fillId="3" borderId="4" xfId="20" applyFont="1" applyFill="1" applyBorder="1" applyAlignment="1">
      <alignment horizontal="left" vertical="top"/>
    </xf>
    <xf numFmtId="0" fontId="27" fillId="0" borderId="4" xfId="1" applyFont="1" applyFill="1" applyBorder="1" applyAlignment="1">
      <alignment horizontal="left" vertical="top"/>
    </xf>
    <xf numFmtId="0" fontId="19" fillId="3" borderId="4" xfId="1" applyFont="1" applyFill="1" applyBorder="1" applyAlignment="1">
      <alignment horizontal="left" vertical="top"/>
    </xf>
    <xf numFmtId="0" fontId="19" fillId="3" borderId="4" xfId="1" applyFont="1" applyFill="1" applyBorder="1" applyAlignment="1">
      <alignment horizontal="left" vertical="top" wrapText="1"/>
    </xf>
    <xf numFmtId="166" fontId="19" fillId="0" borderId="4" xfId="20" applyNumberFormat="1" applyFont="1" applyFill="1" applyBorder="1" applyAlignment="1">
      <alignment horizontal="center" vertical="top" wrapText="1"/>
    </xf>
    <xf numFmtId="0" fontId="19" fillId="0" borderId="4" xfId="20" applyFont="1" applyBorder="1" applyAlignment="1">
      <alignment horizontal="left" vertical="center" wrapText="1"/>
    </xf>
    <xf numFmtId="0" fontId="19" fillId="0" borderId="4" xfId="1" applyFont="1" applyBorder="1" applyAlignment="1">
      <alignment horizontal="left" vertical="top"/>
    </xf>
    <xf numFmtId="0" fontId="19" fillId="0" borderId="4" xfId="1" applyFont="1" applyFill="1" applyBorder="1" applyAlignment="1">
      <alignment horizontal="left" vertical="top"/>
    </xf>
    <xf numFmtId="49" fontId="19" fillId="0" borderId="4" xfId="1" applyNumberFormat="1" applyFont="1" applyBorder="1" applyAlignment="1">
      <alignment horizontal="left" vertical="top"/>
    </xf>
    <xf numFmtId="49" fontId="27" fillId="0" borderId="4" xfId="1" applyNumberFormat="1" applyFont="1" applyBorder="1" applyAlignment="1">
      <alignment horizontal="left" vertical="top"/>
    </xf>
    <xf numFmtId="0" fontId="19" fillId="0" borderId="4" xfId="1" applyFont="1" applyBorder="1" applyAlignment="1">
      <alignment horizontal="left" vertical="top" wrapText="1"/>
    </xf>
    <xf numFmtId="0" fontId="27" fillId="0" borderId="4" xfId="1" applyFont="1" applyBorder="1" applyAlignment="1">
      <alignment horizontal="left" vertical="top"/>
    </xf>
    <xf numFmtId="49" fontId="27" fillId="3" borderId="4" xfId="20" applyNumberFormat="1" applyFont="1" applyFill="1" applyBorder="1" applyAlignment="1">
      <alignment horizontal="left" vertical="top"/>
    </xf>
    <xf numFmtId="49" fontId="19" fillId="3" borderId="4" xfId="20" applyNumberFormat="1" applyFont="1" applyFill="1" applyBorder="1" applyAlignment="1">
      <alignment horizontal="left" vertical="top"/>
    </xf>
    <xf numFmtId="165" fontId="27" fillId="3" borderId="4" xfId="20" applyNumberFormat="1" applyFont="1" applyFill="1" applyBorder="1" applyAlignment="1">
      <alignment horizontal="left" vertical="top"/>
    </xf>
    <xf numFmtId="0" fontId="27" fillId="3" borderId="4" xfId="20" applyFont="1" applyFill="1" applyBorder="1" applyAlignment="1">
      <alignment horizontal="left" vertical="top" wrapText="1"/>
    </xf>
    <xf numFmtId="4" fontId="19" fillId="3" borderId="4" xfId="21" applyNumberFormat="1" applyFont="1" applyFill="1" applyBorder="1" applyAlignment="1">
      <alignment horizontal="center" vertical="top"/>
    </xf>
    <xf numFmtId="0" fontId="19" fillId="3" borderId="4" xfId="21" applyFont="1" applyFill="1" applyBorder="1" applyAlignment="1">
      <alignment horizontal="center" vertical="top"/>
    </xf>
    <xf numFmtId="166" fontId="19" fillId="3" borderId="4" xfId="20" applyNumberFormat="1" applyFont="1" applyFill="1" applyBorder="1" applyAlignment="1">
      <alignment horizontal="center" vertical="top" wrapText="1"/>
    </xf>
    <xf numFmtId="0" fontId="19" fillId="3" borderId="4" xfId="20" applyFont="1" applyFill="1" applyBorder="1" applyAlignment="1">
      <alignment horizontal="center" vertical="top"/>
    </xf>
    <xf numFmtId="0" fontId="19" fillId="3" borderId="4" xfId="20" applyFont="1" applyFill="1" applyBorder="1" applyAlignment="1">
      <alignment horizontal="left" vertical="top" wrapText="1"/>
    </xf>
    <xf numFmtId="0" fontId="27" fillId="3" borderId="4" xfId="20" applyFont="1" applyFill="1" applyBorder="1" applyAlignment="1">
      <alignment horizontal="left" vertical="top"/>
    </xf>
    <xf numFmtId="0" fontId="27" fillId="0" borderId="4" xfId="1" applyFont="1" applyBorder="1" applyAlignment="1">
      <alignment horizontal="left" vertical="top" wrapText="1"/>
    </xf>
    <xf numFmtId="49" fontId="36" fillId="3" borderId="4" xfId="21" applyNumberFormat="1" applyFont="1" applyFill="1" applyBorder="1" applyAlignment="1">
      <alignment horizontal="left" vertical="top"/>
    </xf>
    <xf numFmtId="165" fontId="20" fillId="3" borderId="4" xfId="20" applyNumberFormat="1" applyFont="1" applyFill="1" applyBorder="1" applyAlignment="1">
      <alignment horizontal="left" vertical="top"/>
    </xf>
    <xf numFmtId="49" fontId="36" fillId="3" borderId="4" xfId="1" applyNumberFormat="1" applyFont="1" applyFill="1" applyBorder="1" applyAlignment="1">
      <alignment horizontal="left" vertical="top"/>
    </xf>
    <xf numFmtId="0" fontId="27" fillId="3" borderId="4" xfId="1" applyFont="1" applyFill="1" applyBorder="1" applyAlignment="1">
      <alignment horizontal="left" vertical="top"/>
    </xf>
    <xf numFmtId="0" fontId="20" fillId="3" borderId="4" xfId="1" applyFont="1" applyFill="1" applyBorder="1" applyAlignment="1">
      <alignment horizontal="left" vertical="top"/>
    </xf>
    <xf numFmtId="0" fontId="19" fillId="0" borderId="4" xfId="0" applyFont="1" applyBorder="1" applyAlignment="1">
      <alignment horizontal="left" vertical="center"/>
    </xf>
    <xf numFmtId="165" fontId="36" fillId="3" borderId="4" xfId="1" applyNumberFormat="1" applyFont="1" applyFill="1" applyBorder="1" applyAlignment="1">
      <alignment horizontal="left" vertical="top"/>
    </xf>
    <xf numFmtId="49" fontId="20" fillId="3" borderId="4" xfId="1" applyNumberFormat="1" applyFont="1" applyFill="1" applyBorder="1" applyAlignment="1">
      <alignment horizontal="left" vertical="top"/>
    </xf>
    <xf numFmtId="0" fontId="19" fillId="0" borderId="4" xfId="20" applyFont="1" applyFill="1" applyBorder="1" applyAlignment="1">
      <alignment horizontal="left" vertical="center" wrapText="1"/>
    </xf>
    <xf numFmtId="0" fontId="19" fillId="0" borderId="4" xfId="0" applyFont="1" applyFill="1" applyBorder="1" applyAlignment="1">
      <alignment horizontal="left" vertical="center"/>
    </xf>
    <xf numFmtId="165" fontId="27" fillId="0" borderId="4" xfId="0" applyNumberFormat="1" applyFont="1" applyBorder="1" applyAlignment="1">
      <alignment horizontal="left" vertical="center"/>
    </xf>
    <xf numFmtId="165" fontId="19" fillId="0" borderId="4" xfId="0" applyNumberFormat="1" applyFont="1" applyBorder="1" applyAlignment="1">
      <alignment horizontal="left" vertical="center"/>
    </xf>
    <xf numFmtId="0" fontId="27" fillId="0" borderId="4" xfId="0" applyFont="1" applyBorder="1" applyAlignment="1">
      <alignment horizontal="left" vertical="center"/>
    </xf>
    <xf numFmtId="0" fontId="27" fillId="0" borderId="4" xfId="0" applyFont="1" applyBorder="1" applyAlignment="1">
      <alignment horizontal="left" vertical="center" wrapText="1"/>
    </xf>
    <xf numFmtId="0" fontId="19" fillId="0" borderId="4" xfId="20" applyFont="1" applyBorder="1" applyAlignment="1">
      <alignment horizontal="center" vertical="top"/>
    </xf>
    <xf numFmtId="166" fontId="19" fillId="0" borderId="4" xfId="20" applyNumberFormat="1" applyFont="1" applyBorder="1" applyAlignment="1">
      <alignment horizontal="center" vertical="top"/>
    </xf>
    <xf numFmtId="0" fontId="19" fillId="0" borderId="4" xfId="20" applyFont="1" applyFill="1" applyBorder="1" applyAlignment="1">
      <alignment horizontal="center" vertical="top"/>
    </xf>
    <xf numFmtId="0" fontId="19" fillId="3" borderId="4" xfId="20" applyFont="1" applyFill="1" applyBorder="1" applyAlignment="1">
      <alignment horizontal="left" vertical="center" wrapText="1"/>
    </xf>
    <xf numFmtId="0" fontId="31" fillId="4" borderId="4" xfId="22" applyFont="1" applyFill="1" applyBorder="1" applyAlignment="1">
      <alignment horizontal="center" vertical="center" wrapText="1"/>
    </xf>
    <xf numFmtId="0" fontId="31" fillId="4" borderId="4" xfId="22" applyFont="1" applyFill="1" applyBorder="1" applyAlignment="1">
      <alignment horizontal="center" vertical="center"/>
    </xf>
    <xf numFmtId="0" fontId="27" fillId="4" borderId="5" xfId="22" applyFont="1" applyFill="1" applyBorder="1" applyAlignment="1">
      <alignment horizontal="center" vertical="center"/>
    </xf>
    <xf numFmtId="49" fontId="31" fillId="4" borderId="4" xfId="22" applyNumberFormat="1" applyFont="1" applyFill="1" applyBorder="1" applyAlignment="1">
      <alignment horizontal="center" vertical="center"/>
    </xf>
    <xf numFmtId="0" fontId="27" fillId="4" borderId="4" xfId="23" applyFont="1" applyFill="1" applyBorder="1" applyAlignment="1">
      <alignment horizontal="center" vertical="top"/>
    </xf>
    <xf numFmtId="166" fontId="27" fillId="4" borderId="4" xfId="23" applyNumberFormat="1" applyFont="1" applyFill="1" applyBorder="1" applyAlignment="1">
      <alignment horizontal="center" vertical="top" wrapText="1"/>
    </xf>
    <xf numFmtId="0" fontId="27" fillId="4" borderId="4" xfId="22" applyFont="1" applyFill="1" applyBorder="1" applyAlignment="1">
      <alignment horizontal="center" vertical="center"/>
    </xf>
    <xf numFmtId="4" fontId="27" fillId="4" borderId="1" xfId="23" applyNumberFormat="1" applyFont="1" applyFill="1" applyBorder="1" applyAlignment="1">
      <alignment horizontal="center" vertical="top"/>
    </xf>
    <xf numFmtId="4" fontId="27" fillId="4" borderId="3" xfId="23" applyNumberFormat="1" applyFont="1" applyFill="1" applyBorder="1" applyAlignment="1">
      <alignment horizontal="center" vertical="top"/>
    </xf>
    <xf numFmtId="1" fontId="27" fillId="4" borderId="4" xfId="22" applyNumberFormat="1" applyFont="1" applyFill="1" applyBorder="1" applyAlignment="1">
      <alignment horizontal="center" vertical="center"/>
    </xf>
    <xf numFmtId="49" fontId="27" fillId="3" borderId="4" xfId="0" applyNumberFormat="1" applyFont="1" applyFill="1" applyBorder="1" applyAlignment="1">
      <alignment vertical="top"/>
    </xf>
    <xf numFmtId="49" fontId="19" fillId="3" borderId="4" xfId="0" applyNumberFormat="1" applyFont="1" applyFill="1" applyBorder="1" applyAlignment="1">
      <alignment vertical="top"/>
    </xf>
    <xf numFmtId="0" fontId="27" fillId="3" borderId="4" xfId="2" applyFont="1" applyFill="1" applyBorder="1" applyAlignment="1">
      <alignment vertical="top" wrapText="1"/>
    </xf>
    <xf numFmtId="4" fontId="19" fillId="3" borderId="4" xfId="22" applyNumberFormat="1" applyFont="1" applyFill="1" applyBorder="1" applyAlignment="1">
      <alignment horizontal="left" vertical="center"/>
    </xf>
    <xf numFmtId="2" fontId="19" fillId="3" borderId="4" xfId="22" applyNumberFormat="1" applyFont="1" applyFill="1" applyBorder="1" applyAlignment="1">
      <alignment horizontal="left" vertical="center"/>
    </xf>
    <xf numFmtId="166" fontId="19" fillId="3" borderId="4" xfId="22" applyNumberFormat="1" applyFont="1" applyFill="1" applyBorder="1" applyAlignment="1">
      <alignment horizontal="left" vertical="center" wrapText="1"/>
    </xf>
    <xf numFmtId="2" fontId="19" fillId="3" borderId="4" xfId="22" applyNumberFormat="1" applyFont="1" applyFill="1" applyBorder="1" applyAlignment="1">
      <alignment horizontal="center" vertical="center"/>
    </xf>
    <xf numFmtId="165" fontId="19" fillId="0" borderId="4" xfId="0" applyNumberFormat="1" applyFont="1" applyFill="1" applyBorder="1" applyAlignment="1">
      <alignment vertical="top"/>
    </xf>
    <xf numFmtId="49" fontId="27" fillId="0" borderId="4" xfId="0" applyNumberFormat="1" applyFont="1" applyFill="1" applyBorder="1" applyAlignment="1">
      <alignment vertical="top"/>
    </xf>
    <xf numFmtId="0" fontId="27" fillId="0" borderId="4" xfId="2" applyFont="1" applyFill="1" applyBorder="1" applyAlignment="1">
      <alignment vertical="top" wrapText="1"/>
    </xf>
    <xf numFmtId="4" fontId="19" fillId="0" borderId="4" xfId="2" applyNumberFormat="1" applyFont="1" applyFill="1" applyBorder="1" applyAlignment="1">
      <alignment horizontal="left" vertical="center"/>
    </xf>
    <xf numFmtId="0" fontId="19" fillId="0" borderId="4" xfId="2" applyFont="1" applyFill="1" applyBorder="1" applyAlignment="1">
      <alignment horizontal="left" vertical="center"/>
    </xf>
    <xf numFmtId="166" fontId="19" fillId="0" borderId="4" xfId="2" quotePrefix="1" applyNumberFormat="1" applyFont="1" applyFill="1" applyBorder="1" applyAlignment="1">
      <alignment horizontal="left" vertical="center"/>
    </xf>
    <xf numFmtId="0" fontId="19" fillId="0" borderId="4" xfId="2" applyFont="1" applyFill="1" applyBorder="1" applyAlignment="1">
      <alignment horizontal="center" vertical="center"/>
    </xf>
    <xf numFmtId="165" fontId="19" fillId="3" borderId="4" xfId="0" applyNumberFormat="1" applyFont="1" applyFill="1" applyBorder="1" applyAlignment="1">
      <alignment vertical="top"/>
    </xf>
    <xf numFmtId="4" fontId="19" fillId="3" borderId="4" xfId="2" applyNumberFormat="1" applyFont="1" applyFill="1" applyBorder="1" applyAlignment="1">
      <alignment horizontal="left" vertical="center"/>
    </xf>
    <xf numFmtId="0" fontId="19" fillId="3" borderId="4" xfId="2" applyFont="1" applyFill="1" applyBorder="1" applyAlignment="1">
      <alignment horizontal="left" vertical="center"/>
    </xf>
    <xf numFmtId="166" fontId="19" fillId="3" borderId="4" xfId="2" quotePrefix="1" applyNumberFormat="1" applyFont="1" applyFill="1" applyBorder="1" applyAlignment="1">
      <alignment horizontal="left" vertical="center"/>
    </xf>
    <xf numFmtId="0" fontId="19" fillId="3" borderId="4" xfId="2" applyFont="1" applyFill="1" applyBorder="1" applyAlignment="1">
      <alignment horizontal="left" vertical="center" wrapText="1"/>
    </xf>
    <xf numFmtId="0" fontId="19" fillId="3" borderId="4" xfId="2" applyFont="1" applyFill="1" applyBorder="1" applyAlignment="1">
      <alignment vertical="top" wrapText="1"/>
    </xf>
    <xf numFmtId="4" fontId="19" fillId="3" borderId="4" xfId="2" applyNumberFormat="1" applyFont="1" applyFill="1" applyBorder="1" applyAlignment="1">
      <alignment horizontal="center" vertical="center"/>
    </xf>
    <xf numFmtId="4" fontId="19" fillId="3" borderId="4" xfId="22" applyNumberFormat="1" applyFont="1" applyFill="1" applyBorder="1" applyAlignment="1">
      <alignment horizontal="center" vertical="center"/>
    </xf>
    <xf numFmtId="0" fontId="19" fillId="3" borderId="4" xfId="2" applyFont="1" applyFill="1" applyBorder="1" applyAlignment="1">
      <alignment horizontal="center" vertical="center" wrapText="1"/>
    </xf>
    <xf numFmtId="166" fontId="19" fillId="3" borderId="4" xfId="2" applyNumberFormat="1" applyFont="1" applyFill="1" applyBorder="1" applyAlignment="1">
      <alignment horizontal="center" vertical="center"/>
    </xf>
    <xf numFmtId="0" fontId="19" fillId="3" borderId="4" xfId="2" applyFont="1" applyFill="1" applyBorder="1" applyAlignment="1">
      <alignment horizontal="center" vertical="center"/>
    </xf>
    <xf numFmtId="0" fontId="27" fillId="3" borderId="4" xfId="2" applyFont="1" applyFill="1" applyBorder="1" applyAlignment="1">
      <alignment horizontal="center" vertical="center"/>
    </xf>
    <xf numFmtId="49" fontId="19" fillId="0" borderId="4" xfId="0" applyNumberFormat="1" applyFont="1" applyFill="1" applyBorder="1" applyAlignment="1">
      <alignment vertical="top"/>
    </xf>
    <xf numFmtId="4" fontId="19" fillId="0" borderId="4" xfId="2" applyNumberFormat="1" applyFont="1" applyFill="1" applyBorder="1" applyAlignment="1">
      <alignment horizontal="center" vertical="center"/>
    </xf>
    <xf numFmtId="4" fontId="19" fillId="0" borderId="4" xfId="22" applyNumberFormat="1" applyFont="1" applyFill="1" applyBorder="1" applyAlignment="1">
      <alignment horizontal="center" vertical="center"/>
    </xf>
    <xf numFmtId="0" fontId="19" fillId="0" borderId="4" xfId="2" applyFont="1" applyFill="1" applyBorder="1" applyAlignment="1">
      <alignment vertical="top" wrapText="1"/>
    </xf>
    <xf numFmtId="166" fontId="19" fillId="3" borderId="4" xfId="2" applyNumberFormat="1" applyFont="1" applyFill="1" applyBorder="1" applyAlignment="1">
      <alignment horizontal="left" vertical="center"/>
    </xf>
    <xf numFmtId="166" fontId="19" fillId="3" borderId="4" xfId="2" quotePrefix="1" applyNumberFormat="1" applyFont="1" applyFill="1" applyBorder="1" applyAlignment="1">
      <alignment horizontal="center" vertical="center"/>
    </xf>
    <xf numFmtId="0" fontId="19" fillId="0" borderId="4" xfId="2" applyFont="1" applyFill="1" applyBorder="1" applyAlignment="1">
      <alignment horizontal="center" vertical="center" wrapText="1"/>
    </xf>
    <xf numFmtId="166" fontId="19" fillId="0" borderId="4" xfId="2" applyNumberFormat="1" applyFont="1" applyFill="1" applyBorder="1" applyAlignment="1">
      <alignment horizontal="center" vertical="center"/>
    </xf>
    <xf numFmtId="4" fontId="19" fillId="3" borderId="4" xfId="2" applyNumberFormat="1" applyFont="1" applyFill="1" applyBorder="1" applyAlignment="1">
      <alignment horizontal="left" vertical="center" wrapText="1"/>
    </xf>
    <xf numFmtId="4" fontId="19" fillId="0" borderId="4" xfId="2" applyNumberFormat="1" applyFont="1" applyFill="1" applyBorder="1" applyAlignment="1">
      <alignment horizontal="left" vertical="center" wrapText="1"/>
    </xf>
    <xf numFmtId="166" fontId="19" fillId="0" borderId="4" xfId="2" applyNumberFormat="1" applyFont="1" applyFill="1" applyBorder="1" applyAlignment="1">
      <alignment horizontal="left" vertical="center"/>
    </xf>
    <xf numFmtId="4" fontId="19" fillId="3" borderId="4" xfId="2" applyNumberFormat="1" applyFont="1" applyFill="1" applyBorder="1" applyAlignment="1">
      <alignment horizontal="center" vertical="center" wrapText="1"/>
    </xf>
    <xf numFmtId="0" fontId="19" fillId="0" borderId="4" xfId="2" applyFont="1" applyFill="1" applyBorder="1" applyAlignment="1">
      <alignment horizontal="left" vertical="top" wrapText="1"/>
    </xf>
    <xf numFmtId="49" fontId="19" fillId="0" borderId="14" xfId="0" applyNumberFormat="1" applyFont="1" applyFill="1" applyBorder="1" applyAlignment="1">
      <alignment vertical="top"/>
    </xf>
    <xf numFmtId="0" fontId="19" fillId="0" borderId="14" xfId="2" applyFont="1" applyFill="1" applyBorder="1" applyAlignment="1">
      <alignment vertical="top" wrapText="1"/>
    </xf>
    <xf numFmtId="165" fontId="27" fillId="3" borderId="4" xfId="0" applyNumberFormat="1" applyFont="1" applyFill="1" applyBorder="1" applyAlignment="1">
      <alignment vertical="top"/>
    </xf>
    <xf numFmtId="4" fontId="27" fillId="3" borderId="4" xfId="0" applyNumberFormat="1" applyFont="1" applyFill="1" applyBorder="1" applyAlignment="1">
      <alignment horizontal="center" vertical="center"/>
    </xf>
    <xf numFmtId="165" fontId="27" fillId="0" borderId="4" xfId="0" applyNumberFormat="1" applyFont="1" applyFill="1" applyBorder="1" applyAlignment="1">
      <alignment horizontal="left" vertical="center"/>
    </xf>
    <xf numFmtId="166" fontId="27" fillId="3" borderId="4" xfId="0" applyNumberFormat="1" applyFont="1" applyFill="1" applyBorder="1" applyAlignment="1">
      <alignment horizontal="left" vertical="center"/>
    </xf>
    <xf numFmtId="165" fontId="27" fillId="3" borderId="4" xfId="0" applyNumberFormat="1" applyFont="1" applyFill="1" applyBorder="1" applyAlignment="1">
      <alignment horizontal="left" vertical="center"/>
    </xf>
    <xf numFmtId="165" fontId="19" fillId="0" borderId="4" xfId="0" applyNumberFormat="1" applyFont="1" applyFill="1" applyBorder="1" applyAlignment="1">
      <alignment horizontal="left" vertical="center"/>
    </xf>
    <xf numFmtId="49" fontId="19" fillId="0" borderId="5" xfId="0" applyNumberFormat="1" applyFont="1" applyFill="1" applyBorder="1" applyAlignment="1">
      <alignment vertical="top"/>
    </xf>
    <xf numFmtId="0" fontId="19" fillId="0" borderId="5" xfId="2" applyFont="1" applyFill="1" applyBorder="1" applyAlignment="1">
      <alignment vertical="top" wrapText="1"/>
    </xf>
    <xf numFmtId="4" fontId="19" fillId="3" borderId="5" xfId="2" applyNumberFormat="1" applyFont="1" applyFill="1" applyBorder="1" applyAlignment="1">
      <alignment horizontal="center" vertical="center" wrapText="1"/>
    </xf>
    <xf numFmtId="0" fontId="19" fillId="3" borderId="5" xfId="2" applyFont="1" applyFill="1" applyBorder="1" applyAlignment="1">
      <alignment horizontal="left" vertical="top"/>
    </xf>
    <xf numFmtId="0" fontId="19" fillId="0" borderId="4" xfId="2" applyFont="1" applyBorder="1" applyAlignment="1">
      <alignment vertical="top" wrapText="1"/>
    </xf>
    <xf numFmtId="0" fontId="19" fillId="0" borderId="4" xfId="2" applyFont="1" applyBorder="1" applyAlignment="1">
      <alignment horizontal="center" vertical="center"/>
    </xf>
    <xf numFmtId="166" fontId="19" fillId="0" borderId="4" xfId="2" applyNumberFormat="1" applyFont="1" applyBorder="1" applyAlignment="1">
      <alignment horizontal="center" vertical="center"/>
    </xf>
    <xf numFmtId="0" fontId="19" fillId="0" borderId="4" xfId="2" applyFont="1" applyFill="1" applyBorder="1" applyAlignment="1">
      <alignment horizontal="left" vertical="center" wrapText="1"/>
    </xf>
    <xf numFmtId="0" fontId="1" fillId="0" borderId="4" xfId="0" applyFont="1" applyBorder="1" applyAlignment="1">
      <alignment vertical="top"/>
    </xf>
    <xf numFmtId="165" fontId="27" fillId="0" borderId="4" xfId="0" applyNumberFormat="1" applyFont="1" applyFill="1" applyBorder="1" applyAlignment="1">
      <alignment vertical="top"/>
    </xf>
    <xf numFmtId="166" fontId="19" fillId="0" borderId="4" xfId="2" applyNumberFormat="1" applyFont="1" applyFill="1" applyBorder="1" applyAlignment="1">
      <alignment horizontal="center" vertical="center" wrapText="1"/>
    </xf>
    <xf numFmtId="4" fontId="19" fillId="3" borderId="4" xfId="0" applyNumberFormat="1" applyFont="1" applyFill="1" applyBorder="1" applyAlignment="1">
      <alignment horizontal="center" vertical="center"/>
    </xf>
    <xf numFmtId="166" fontId="19" fillId="3" borderId="4" xfId="0" applyNumberFormat="1" applyFont="1" applyFill="1" applyBorder="1" applyAlignment="1">
      <alignment horizontal="center" vertical="center"/>
    </xf>
    <xf numFmtId="0" fontId="19" fillId="3" borderId="4" xfId="0" applyFont="1" applyFill="1" applyBorder="1" applyAlignment="1">
      <alignment horizontal="center" vertical="center"/>
    </xf>
    <xf numFmtId="0" fontId="19" fillId="0" borderId="4" xfId="2" applyFont="1" applyBorder="1" applyAlignment="1">
      <alignment horizontal="left" vertical="center" wrapText="1"/>
    </xf>
    <xf numFmtId="0" fontId="19" fillId="0" borderId="4" xfId="2" applyFont="1" applyBorder="1" applyAlignment="1">
      <alignment horizontal="center" vertical="center" wrapText="1"/>
    </xf>
    <xf numFmtId="0" fontId="19" fillId="0" borderId="4" xfId="0" applyFont="1" applyBorder="1" applyAlignment="1">
      <alignment horizontal="center" vertical="center"/>
    </xf>
    <xf numFmtId="0" fontId="1" fillId="0" borderId="4" xfId="0" applyFont="1" applyFill="1" applyBorder="1" applyAlignment="1">
      <alignment vertical="top"/>
    </xf>
    <xf numFmtId="4" fontId="19" fillId="0" borderId="4" xfId="2" applyNumberFormat="1" applyFont="1" applyFill="1" applyBorder="1" applyAlignment="1">
      <alignment horizontal="center" vertical="center" wrapText="1"/>
    </xf>
    <xf numFmtId="4" fontId="27" fillId="0" borderId="4" xfId="2" applyNumberFormat="1" applyFont="1" applyFill="1" applyBorder="1" applyAlignment="1">
      <alignment horizontal="center" vertical="center"/>
    </xf>
    <xf numFmtId="4" fontId="27" fillId="0" borderId="4" xfId="22" applyNumberFormat="1" applyFont="1" applyFill="1" applyBorder="1" applyAlignment="1">
      <alignment horizontal="center" vertical="center"/>
    </xf>
    <xf numFmtId="0" fontId="27" fillId="0" borderId="4" xfId="2" applyFont="1" applyFill="1" applyBorder="1" applyAlignment="1">
      <alignment horizontal="center" vertical="center"/>
    </xf>
    <xf numFmtId="166" fontId="27" fillId="0" borderId="4" xfId="2" applyNumberFormat="1" applyFont="1" applyFill="1" applyBorder="1" applyAlignment="1">
      <alignment horizontal="center" vertical="center"/>
    </xf>
    <xf numFmtId="0" fontId="27" fillId="0" borderId="3" xfId="2" applyFont="1" applyFill="1" applyBorder="1" applyAlignment="1">
      <alignment horizontal="center" vertical="center"/>
    </xf>
    <xf numFmtId="0" fontId="19" fillId="0" borderId="5" xfId="2" applyFont="1" applyFill="1" applyBorder="1" applyAlignment="1">
      <alignment horizontal="left" vertical="center" wrapText="1"/>
    </xf>
    <xf numFmtId="0" fontId="19" fillId="3" borderId="4" xfId="2" applyFont="1" applyFill="1" applyBorder="1" applyAlignment="1">
      <alignment horizontal="left" vertical="top" wrapText="1"/>
    </xf>
    <xf numFmtId="166" fontId="19" fillId="0" borderId="4" xfId="2" applyNumberFormat="1" applyFont="1" applyBorder="1" applyAlignment="1">
      <alignment horizontal="center" vertical="center" wrapText="1"/>
    </xf>
    <xf numFmtId="165" fontId="19" fillId="0" borderId="5" xfId="0" applyNumberFormat="1" applyFont="1" applyFill="1" applyBorder="1" applyAlignment="1">
      <alignment vertical="top"/>
    </xf>
    <xf numFmtId="49" fontId="27" fillId="0" borderId="5" xfId="0" applyNumberFormat="1" applyFont="1" applyFill="1" applyBorder="1" applyAlignment="1">
      <alignment vertical="top"/>
    </xf>
    <xf numFmtId="0" fontId="19" fillId="0" borderId="5" xfId="2" applyFont="1" applyBorder="1" applyAlignment="1">
      <alignment vertical="top" wrapText="1"/>
    </xf>
    <xf numFmtId="4" fontId="19" fillId="3" borderId="5" xfId="2" applyNumberFormat="1" applyFont="1" applyFill="1" applyBorder="1" applyAlignment="1">
      <alignment horizontal="center" vertical="center"/>
    </xf>
    <xf numFmtId="0" fontId="19" fillId="0" borderId="5" xfId="2" applyFont="1" applyFill="1" applyBorder="1" applyAlignment="1">
      <alignment horizontal="left" vertical="center"/>
    </xf>
    <xf numFmtId="0" fontId="20" fillId="0" borderId="4" xfId="2" applyFont="1" applyFill="1" applyBorder="1" applyAlignment="1">
      <alignment horizontal="left" vertical="center" wrapText="1"/>
    </xf>
    <xf numFmtId="4" fontId="19" fillId="0" borderId="5" xfId="2" applyNumberFormat="1" applyFont="1" applyBorder="1" applyAlignment="1">
      <alignment horizontal="center" vertical="center"/>
    </xf>
    <xf numFmtId="0" fontId="19" fillId="0" borderId="5" xfId="2" applyFont="1" applyBorder="1" applyAlignment="1">
      <alignment horizontal="center" vertical="center"/>
    </xf>
    <xf numFmtId="166" fontId="19" fillId="0" borderId="5" xfId="2" applyNumberFormat="1" applyFont="1" applyBorder="1" applyAlignment="1">
      <alignment horizontal="center" vertical="center"/>
    </xf>
    <xf numFmtId="4" fontId="19" fillId="0" borderId="4" xfId="2" applyNumberFormat="1" applyFont="1" applyBorder="1" applyAlignment="1">
      <alignment horizontal="center" vertical="center"/>
    </xf>
    <xf numFmtId="4" fontId="19" fillId="0" borderId="4" xfId="2" applyNumberFormat="1" applyFont="1" applyBorder="1" applyAlignment="1">
      <alignment horizontal="center" vertical="center" wrapText="1"/>
    </xf>
    <xf numFmtId="4" fontId="19" fillId="0" borderId="4" xfId="2" quotePrefix="1" applyNumberFormat="1" applyFont="1" applyBorder="1" applyAlignment="1">
      <alignment horizontal="center" vertical="center" wrapText="1"/>
    </xf>
    <xf numFmtId="4" fontId="19" fillId="0" borderId="4" xfId="22" applyNumberFormat="1" applyFont="1" applyBorder="1" applyAlignment="1">
      <alignment horizontal="center" vertical="center"/>
    </xf>
    <xf numFmtId="166" fontId="19" fillId="0" borderId="4" xfId="2" quotePrefix="1" applyNumberFormat="1" applyFont="1" applyBorder="1" applyAlignment="1">
      <alignment horizontal="center" vertical="center" wrapText="1"/>
    </xf>
    <xf numFmtId="2" fontId="19" fillId="0" borderId="4" xfId="2" applyNumberFormat="1" applyFont="1" applyFill="1" applyBorder="1" applyAlignment="1">
      <alignment horizontal="center" vertical="center"/>
    </xf>
    <xf numFmtId="2" fontId="19" fillId="0" borderId="4" xfId="8" applyNumberFormat="1" applyFont="1" applyFill="1" applyBorder="1" applyAlignment="1">
      <alignment horizontal="center" vertical="center"/>
    </xf>
    <xf numFmtId="49" fontId="19" fillId="4" borderId="4" xfId="22" applyNumberFormat="1" applyFont="1" applyFill="1" applyBorder="1" applyAlignment="1">
      <alignment vertical="top"/>
    </xf>
    <xf numFmtId="165" fontId="27" fillId="4" borderId="4" xfId="22" applyNumberFormat="1" applyFont="1" applyFill="1" applyBorder="1" applyAlignment="1">
      <alignment vertical="top"/>
    </xf>
    <xf numFmtId="0" fontId="19" fillId="4" borderId="4" xfId="22" applyFont="1" applyFill="1" applyBorder="1" applyAlignment="1">
      <alignment vertical="top"/>
    </xf>
    <xf numFmtId="0" fontId="27" fillId="4" borderId="4" xfId="22" applyFont="1" applyFill="1" applyBorder="1" applyAlignment="1">
      <alignment vertical="top" wrapText="1"/>
    </xf>
    <xf numFmtId="4" fontId="20" fillId="4" borderId="4" xfId="23" applyNumberFormat="1" applyFont="1" applyFill="1" applyBorder="1" applyAlignment="1">
      <alignment horizontal="center" vertical="top"/>
    </xf>
    <xf numFmtId="0" fontId="20" fillId="4" borderId="4" xfId="23" applyFont="1" applyFill="1" applyBorder="1" applyAlignment="1">
      <alignment horizontal="center" vertical="top"/>
    </xf>
    <xf numFmtId="166" fontId="19" fillId="4" borderId="4" xfId="22" applyNumberFormat="1" applyFont="1" applyFill="1" applyBorder="1" applyAlignment="1">
      <alignment horizontal="center" vertical="top" wrapText="1"/>
    </xf>
    <xf numFmtId="0" fontId="19" fillId="4" borderId="4" xfId="22" applyFont="1" applyFill="1" applyBorder="1" applyAlignment="1">
      <alignment horizontal="center" vertical="top"/>
    </xf>
    <xf numFmtId="0" fontId="1" fillId="4" borderId="4" xfId="22" applyFont="1" applyFill="1" applyBorder="1"/>
    <xf numFmtId="0" fontId="27" fillId="0" borderId="4" xfId="2" applyFont="1" applyBorder="1" applyAlignment="1">
      <alignment vertical="top" wrapText="1"/>
    </xf>
    <xf numFmtId="2" fontId="19" fillId="0" borderId="4" xfId="22" applyNumberFormat="1" applyFont="1" applyFill="1" applyBorder="1" applyAlignment="1">
      <alignment horizontal="center" vertical="center"/>
    </xf>
    <xf numFmtId="166" fontId="19" fillId="0" borderId="4" xfId="22" applyNumberFormat="1" applyFont="1" applyFill="1" applyBorder="1" applyAlignment="1">
      <alignment horizontal="center" vertical="center" wrapText="1"/>
    </xf>
    <xf numFmtId="2" fontId="1" fillId="0" borderId="4" xfId="22" applyNumberFormat="1" applyFont="1" applyFill="1" applyBorder="1" applyAlignment="1">
      <alignment horizontal="center" vertical="center"/>
    </xf>
    <xf numFmtId="165" fontId="19" fillId="3" borderId="4" xfId="0" applyNumberFormat="1" applyFont="1" applyFill="1" applyBorder="1" applyAlignment="1">
      <alignment horizontal="left" vertical="top"/>
    </xf>
    <xf numFmtId="49" fontId="19" fillId="3" borderId="4" xfId="0" applyNumberFormat="1" applyFont="1" applyFill="1" applyBorder="1" applyAlignment="1">
      <alignment horizontal="left" vertical="top"/>
    </xf>
    <xf numFmtId="4" fontId="19" fillId="0" borderId="4" xfId="2" applyNumberFormat="1" applyFont="1" applyFill="1" applyBorder="1" applyAlignment="1">
      <alignment horizontal="center" vertical="top"/>
    </xf>
    <xf numFmtId="0" fontId="19" fillId="0" borderId="4" xfId="2" applyFont="1" applyFill="1" applyBorder="1" applyAlignment="1">
      <alignment horizontal="center" vertical="top"/>
    </xf>
    <xf numFmtId="166" fontId="19" fillId="0" borderId="4" xfId="2" applyNumberFormat="1" applyFont="1" applyFill="1" applyBorder="1" applyAlignment="1">
      <alignment horizontal="center" vertical="top"/>
    </xf>
    <xf numFmtId="4" fontId="19" fillId="0" borderId="4" xfId="2" applyNumberFormat="1" applyFont="1" applyFill="1" applyBorder="1" applyAlignment="1">
      <alignment horizontal="center" vertical="top" wrapText="1"/>
    </xf>
    <xf numFmtId="1" fontId="27" fillId="4" borderId="1" xfId="23" applyNumberFormat="1" applyFont="1" applyFill="1" applyBorder="1" applyAlignment="1">
      <alignment horizontal="center" vertical="top" wrapText="1"/>
    </xf>
    <xf numFmtId="1" fontId="27" fillId="4" borderId="3" xfId="23" applyNumberFormat="1" applyFont="1" applyFill="1" applyBorder="1" applyAlignment="1">
      <alignment horizontal="center" vertical="top" wrapText="1"/>
    </xf>
    <xf numFmtId="1" fontId="27" fillId="4" borderId="3" xfId="23" applyNumberFormat="1" applyFont="1" applyFill="1" applyBorder="1" applyAlignment="1">
      <alignment horizontal="center" vertical="top"/>
    </xf>
    <xf numFmtId="49" fontId="27" fillId="3" borderId="4" xfId="0" applyNumberFormat="1" applyFont="1" applyFill="1" applyBorder="1" applyAlignment="1">
      <alignment horizontal="left" vertical="top"/>
    </xf>
    <xf numFmtId="0" fontId="19" fillId="0" borderId="4" xfId="3" applyFont="1" applyFill="1" applyBorder="1" applyAlignment="1">
      <alignment horizontal="center" vertical="center" wrapText="1"/>
    </xf>
    <xf numFmtId="2" fontId="19" fillId="0" borderId="4" xfId="3" applyNumberFormat="1" applyFont="1" applyBorder="1" applyAlignment="1">
      <alignment horizontal="center" vertical="center"/>
    </xf>
    <xf numFmtId="0" fontId="19" fillId="0" borderId="4" xfId="3" applyFont="1" applyFill="1" applyBorder="1" applyAlignment="1">
      <alignment horizontal="center" vertical="center"/>
    </xf>
    <xf numFmtId="165" fontId="27" fillId="3" borderId="4" xfId="0" applyNumberFormat="1" applyFont="1" applyFill="1" applyBorder="1" applyAlignment="1">
      <alignment horizontal="left" vertical="top"/>
    </xf>
    <xf numFmtId="49" fontId="27" fillId="3" borderId="4" xfId="0" applyNumberFormat="1" applyFont="1" applyFill="1" applyBorder="1" applyAlignment="1">
      <alignment horizontal="center" vertical="top"/>
    </xf>
    <xf numFmtId="2" fontId="19" fillId="0" borderId="4" xfId="3" applyNumberFormat="1" applyFont="1" applyFill="1" applyBorder="1" applyAlignment="1">
      <alignment horizontal="center" vertical="center" wrapText="1"/>
    </xf>
    <xf numFmtId="2" fontId="19" fillId="3" borderId="4" xfId="3" applyNumberFormat="1" applyFont="1" applyFill="1" applyBorder="1" applyAlignment="1">
      <alignment horizontal="center" vertical="center" wrapText="1"/>
    </xf>
    <xf numFmtId="0" fontId="19" fillId="3" borderId="4" xfId="3" applyFont="1" applyFill="1" applyBorder="1" applyAlignment="1">
      <alignment horizontal="center" vertical="center"/>
    </xf>
    <xf numFmtId="166" fontId="19" fillId="3" borderId="4" xfId="3" applyNumberFormat="1" applyFont="1" applyFill="1" applyBorder="1" applyAlignment="1">
      <alignment horizontal="center" vertical="center" wrapText="1"/>
    </xf>
    <xf numFmtId="0" fontId="19" fillId="3" borderId="4" xfId="0" applyFont="1" applyFill="1" applyBorder="1" applyAlignment="1">
      <alignment horizontal="left" vertical="top"/>
    </xf>
    <xf numFmtId="0" fontId="19" fillId="3" borderId="4" xfId="3" applyFont="1" applyFill="1" applyBorder="1" applyAlignment="1">
      <alignment horizontal="center" vertical="center" wrapText="1"/>
    </xf>
    <xf numFmtId="2" fontId="19" fillId="3" borderId="4" xfId="3" applyNumberFormat="1" applyFont="1" applyFill="1" applyBorder="1" applyAlignment="1">
      <alignment horizontal="center" vertical="center"/>
    </xf>
    <xf numFmtId="4" fontId="20" fillId="4" borderId="4" xfId="21" applyNumberFormat="1" applyFont="1" applyFill="1" applyBorder="1" applyAlignment="1">
      <alignment horizontal="center" vertical="top" wrapText="1"/>
    </xf>
    <xf numFmtId="0" fontId="1" fillId="4" borderId="4" xfId="20" applyFont="1" applyFill="1" applyBorder="1"/>
    <xf numFmtId="0" fontId="19" fillId="0" borderId="1" xfId="0" applyFont="1" applyFill="1" applyBorder="1" applyAlignment="1">
      <alignment horizontal="left" vertical="top" wrapText="1"/>
    </xf>
    <xf numFmtId="2" fontId="19" fillId="0" borderId="4" xfId="3" applyNumberFormat="1" applyFont="1" applyBorder="1" applyAlignment="1">
      <alignment horizontal="center" vertical="center" wrapText="1"/>
    </xf>
    <xf numFmtId="166" fontId="19" fillId="0" borderId="4" xfId="3" applyNumberFormat="1" applyFont="1" applyBorder="1" applyAlignment="1">
      <alignment horizontal="center" vertical="center" wrapText="1"/>
    </xf>
    <xf numFmtId="0" fontId="19" fillId="0" borderId="4" xfId="3" applyFont="1" applyBorder="1" applyAlignment="1">
      <alignment horizontal="left" vertical="center"/>
    </xf>
    <xf numFmtId="2" fontId="19" fillId="0" borderId="4" xfId="3" applyNumberFormat="1" applyFont="1" applyFill="1" applyBorder="1" applyAlignment="1">
      <alignment horizontal="center" vertical="center"/>
    </xf>
    <xf numFmtId="0" fontId="19" fillId="0" borderId="4" xfId="3" applyFont="1" applyFill="1" applyBorder="1" applyAlignment="1">
      <alignment horizontal="left" vertical="center"/>
    </xf>
    <xf numFmtId="166" fontId="19" fillId="0" borderId="4" xfId="3" applyNumberFormat="1" applyFont="1" applyFill="1" applyBorder="1" applyAlignment="1">
      <alignment horizontal="center" vertical="center" wrapText="1"/>
    </xf>
    <xf numFmtId="0" fontId="19" fillId="0" borderId="0" xfId="0" applyFont="1" applyFill="1" applyAlignment="1">
      <alignment horizontal="left" vertical="top" wrapText="1"/>
    </xf>
    <xf numFmtId="0" fontId="27" fillId="0" borderId="4" xfId="3" applyFont="1" applyFill="1" applyBorder="1" applyAlignment="1">
      <alignment horizontal="center" vertical="center" wrapText="1"/>
    </xf>
    <xf numFmtId="2" fontId="27" fillId="0" borderId="4" xfId="3" applyNumberFormat="1" applyFont="1" applyFill="1" applyBorder="1" applyAlignment="1">
      <alignment horizontal="center" vertical="center"/>
    </xf>
    <xf numFmtId="0" fontId="27" fillId="0" borderId="4" xfId="3" applyFont="1" applyFill="1" applyBorder="1" applyAlignment="1">
      <alignment horizontal="center" vertical="center"/>
    </xf>
    <xf numFmtId="2" fontId="27" fillId="0" borderId="4" xfId="3" applyNumberFormat="1" applyFont="1" applyFill="1" applyBorder="1" applyAlignment="1">
      <alignment horizontal="center" vertical="center" wrapText="1"/>
    </xf>
    <xf numFmtId="166" fontId="27" fillId="0" borderId="4" xfId="3" applyNumberFormat="1" applyFont="1" applyFill="1" applyBorder="1" applyAlignment="1">
      <alignment horizontal="center" vertical="center" wrapText="1"/>
    </xf>
    <xf numFmtId="49" fontId="38" fillId="0" borderId="4" xfId="0" applyNumberFormat="1" applyFont="1" applyBorder="1" applyAlignment="1">
      <alignment horizontal="center" vertical="top" wrapText="1"/>
    </xf>
    <xf numFmtId="0" fontId="38" fillId="0" borderId="4" xfId="0" applyFont="1" applyBorder="1" applyAlignment="1">
      <alignment horizontal="left" vertical="top" wrapText="1"/>
    </xf>
    <xf numFmtId="0" fontId="38" fillId="0" borderId="4" xfId="0" applyFont="1" applyFill="1" applyBorder="1" applyAlignment="1">
      <alignment horizontal="center" vertical="center" wrapText="1"/>
    </xf>
    <xf numFmtId="2" fontId="19" fillId="0" borderId="4" xfId="6" applyNumberFormat="1" applyFont="1" applyBorder="1" applyAlignment="1">
      <alignment horizontal="center" vertical="center"/>
    </xf>
    <xf numFmtId="0" fontId="1" fillId="0" borderId="4" xfId="0" applyFont="1" applyBorder="1" applyAlignment="1">
      <alignment horizontal="left" vertical="top" wrapText="1"/>
    </xf>
    <xf numFmtId="0" fontId="28" fillId="2" borderId="0" xfId="0" applyFont="1" applyFill="1"/>
    <xf numFmtId="0" fontId="0" fillId="2" borderId="0" xfId="0" applyFill="1"/>
    <xf numFmtId="3" fontId="19" fillId="3" borderId="4" xfId="3" applyNumberFormat="1" applyFont="1" applyFill="1" applyBorder="1" applyAlignment="1">
      <alignment horizontal="center" vertical="top"/>
    </xf>
    <xf numFmtId="3" fontId="19" fillId="0" borderId="4" xfId="3" applyNumberFormat="1" applyFont="1" applyFill="1" applyBorder="1" applyAlignment="1">
      <alignment horizontal="center" vertical="top"/>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4" fontId="27" fillId="4" borderId="1" xfId="20" applyNumberFormat="1" applyFont="1" applyFill="1" applyBorder="1" applyAlignment="1">
      <alignment horizontal="center" vertical="top"/>
    </xf>
    <xf numFmtId="4" fontId="27" fillId="4" borderId="2" xfId="20" applyNumberFormat="1" applyFont="1" applyFill="1" applyBorder="1" applyAlignment="1">
      <alignment horizontal="center" vertical="top"/>
    </xf>
    <xf numFmtId="4" fontId="27" fillId="4" borderId="3" xfId="20" applyNumberFormat="1" applyFont="1" applyFill="1" applyBorder="1" applyAlignment="1">
      <alignment horizontal="center" vertical="top"/>
    </xf>
    <xf numFmtId="0" fontId="27" fillId="4" borderId="4" xfId="3" applyFont="1" applyFill="1" applyBorder="1" applyAlignment="1">
      <alignment horizontal="center" vertical="center"/>
    </xf>
    <xf numFmtId="0" fontId="27" fillId="4" borderId="5" xfId="3" applyFont="1" applyFill="1" applyBorder="1" applyAlignment="1">
      <alignment horizontal="center" vertical="center"/>
    </xf>
    <xf numFmtId="166" fontId="27" fillId="4" borderId="5" xfId="3" applyNumberFormat="1" applyFont="1" applyFill="1" applyBorder="1" applyAlignment="1">
      <alignment horizontal="center" vertical="center"/>
    </xf>
    <xf numFmtId="49" fontId="21" fillId="4" borderId="1" xfId="3" applyNumberFormat="1" applyFont="1" applyFill="1" applyBorder="1" applyAlignment="1">
      <alignment horizontal="left" vertical="top"/>
    </xf>
    <xf numFmtId="49" fontId="21" fillId="4" borderId="2" xfId="3" applyNumberFormat="1" applyFont="1" applyFill="1" applyBorder="1" applyAlignment="1">
      <alignment horizontal="left" vertical="top"/>
    </xf>
    <xf numFmtId="49" fontId="21" fillId="4" borderId="3" xfId="3" applyNumberFormat="1" applyFont="1" applyFill="1" applyBorder="1" applyAlignment="1">
      <alignment horizontal="left" vertical="top"/>
    </xf>
    <xf numFmtId="0" fontId="21" fillId="4" borderId="1" xfId="3" applyFont="1" applyFill="1" applyBorder="1" applyAlignment="1">
      <alignment horizontal="left" vertical="top"/>
    </xf>
    <xf numFmtId="0" fontId="21" fillId="4" borderId="2" xfId="3" applyFont="1" applyFill="1" applyBorder="1" applyAlignment="1">
      <alignment horizontal="left" vertical="top"/>
    </xf>
    <xf numFmtId="0" fontId="21" fillId="4" borderId="3" xfId="3" applyFont="1" applyFill="1" applyBorder="1" applyAlignment="1">
      <alignment horizontal="left" vertical="top"/>
    </xf>
    <xf numFmtId="0" fontId="19" fillId="3" borderId="14" xfId="3" applyFont="1" applyFill="1" applyBorder="1" applyAlignment="1">
      <alignment horizontal="left" vertical="top" wrapText="1"/>
    </xf>
    <xf numFmtId="0" fontId="19" fillId="3" borderId="15" xfId="3" applyFont="1" applyFill="1" applyBorder="1" applyAlignment="1">
      <alignment horizontal="left" vertical="top" wrapText="1"/>
    </xf>
    <xf numFmtId="0" fontId="19" fillId="3" borderId="5" xfId="3" applyFont="1" applyFill="1" applyBorder="1" applyAlignment="1">
      <alignment horizontal="left" vertical="top" wrapText="1"/>
    </xf>
    <xf numFmtId="0" fontId="31" fillId="4" borderId="1" xfId="3" applyFont="1" applyFill="1" applyBorder="1" applyAlignment="1">
      <alignment horizontal="center" vertical="center"/>
    </xf>
    <xf numFmtId="0" fontId="31" fillId="4" borderId="2" xfId="3" applyFont="1" applyFill="1" applyBorder="1" applyAlignment="1">
      <alignment horizontal="center" vertical="center"/>
    </xf>
    <xf numFmtId="0" fontId="31" fillId="4" borderId="3" xfId="3" applyFont="1" applyFill="1" applyBorder="1" applyAlignment="1">
      <alignment horizontal="center" vertical="center"/>
    </xf>
    <xf numFmtId="166" fontId="31" fillId="4" borderId="1" xfId="3" applyNumberFormat="1" applyFont="1" applyFill="1" applyBorder="1" applyAlignment="1">
      <alignment horizontal="center" vertical="center"/>
    </xf>
    <xf numFmtId="166" fontId="31" fillId="4" borderId="3" xfId="3" applyNumberFormat="1" applyFont="1" applyFill="1" applyBorder="1" applyAlignment="1">
      <alignment horizontal="center" vertical="center"/>
    </xf>
    <xf numFmtId="0" fontId="21" fillId="4" borderId="1" xfId="5" applyFont="1" applyFill="1" applyBorder="1" applyAlignment="1">
      <alignment horizontal="left" vertical="top"/>
    </xf>
    <xf numFmtId="0" fontId="21" fillId="4" borderId="2" xfId="5" applyFont="1" applyFill="1" applyBorder="1" applyAlignment="1">
      <alignment horizontal="left" vertical="top"/>
    </xf>
    <xf numFmtId="0" fontId="21" fillId="4" borderId="3" xfId="5" applyFont="1" applyFill="1" applyBorder="1" applyAlignment="1">
      <alignment horizontal="left" vertical="top"/>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5" xfId="0" applyFont="1" applyBorder="1" applyAlignment="1">
      <alignment horizontal="left" vertical="center" wrapText="1"/>
    </xf>
    <xf numFmtId="0" fontId="27" fillId="4" borderId="1" xfId="5" applyFont="1" applyFill="1" applyBorder="1" applyAlignment="1">
      <alignment horizontal="center" vertical="center"/>
    </xf>
    <xf numFmtId="0" fontId="27" fillId="4" borderId="2" xfId="5" applyFont="1" applyFill="1" applyBorder="1" applyAlignment="1">
      <alignment horizontal="center" vertical="center"/>
    </xf>
    <xf numFmtId="0" fontId="27" fillId="4" borderId="3" xfId="5" applyFont="1" applyFill="1" applyBorder="1" applyAlignment="1">
      <alignment horizontal="center" vertical="center"/>
    </xf>
    <xf numFmtId="0" fontId="27" fillId="4" borderId="5" xfId="5" applyFont="1" applyFill="1" applyBorder="1" applyAlignment="1">
      <alignment horizontal="center" vertical="center"/>
    </xf>
    <xf numFmtId="166" fontId="27" fillId="4" borderId="5" xfId="5" applyNumberFormat="1" applyFont="1" applyFill="1" applyBorder="1" applyAlignment="1">
      <alignment horizontal="center" vertical="center"/>
    </xf>
    <xf numFmtId="49" fontId="29" fillId="0" borderId="1" xfId="3" applyNumberFormat="1" applyFont="1" applyBorder="1" applyAlignment="1">
      <alignment horizontal="left" vertical="center" wrapText="1"/>
    </xf>
    <xf numFmtId="49" fontId="29" fillId="0" borderId="2" xfId="3" applyNumberFormat="1" applyFont="1" applyBorder="1" applyAlignment="1">
      <alignment horizontal="left" vertical="center"/>
    </xf>
    <xf numFmtId="49" fontId="29" fillId="0" borderId="3" xfId="3" applyNumberFormat="1" applyFont="1" applyBorder="1" applyAlignment="1">
      <alignment horizontal="left" vertical="center"/>
    </xf>
    <xf numFmtId="0" fontId="31" fillId="4" borderId="4" xfId="5" applyFont="1" applyFill="1" applyBorder="1" applyAlignment="1">
      <alignment horizontal="center" vertical="center"/>
    </xf>
    <xf numFmtId="0" fontId="31" fillId="4" borderId="5" xfId="5" applyFont="1" applyFill="1" applyBorder="1" applyAlignment="1">
      <alignment horizontal="center" vertical="center"/>
    </xf>
    <xf numFmtId="166" fontId="31" fillId="4" borderId="5" xfId="5" applyNumberFormat="1" applyFont="1" applyFill="1" applyBorder="1" applyAlignment="1">
      <alignment horizontal="center" vertical="center"/>
    </xf>
    <xf numFmtId="49" fontId="29" fillId="0" borderId="1" xfId="5" applyNumberFormat="1" applyFont="1" applyFill="1" applyBorder="1" applyAlignment="1">
      <alignment horizontal="left" vertical="top"/>
    </xf>
    <xf numFmtId="49" fontId="29" fillId="0" borderId="2" xfId="5" applyNumberFormat="1" applyFont="1" applyFill="1" applyBorder="1" applyAlignment="1">
      <alignment horizontal="left" vertical="top"/>
    </xf>
    <xf numFmtId="49" fontId="29" fillId="0" borderId="3" xfId="5" applyNumberFormat="1" applyFont="1" applyFill="1" applyBorder="1" applyAlignment="1">
      <alignment horizontal="left" vertical="top"/>
    </xf>
    <xf numFmtId="49" fontId="29" fillId="0" borderId="1" xfId="5" applyNumberFormat="1" applyFont="1" applyFill="1" applyBorder="1" applyAlignment="1">
      <alignment horizontal="left" vertical="top" wrapText="1"/>
    </xf>
    <xf numFmtId="49" fontId="30" fillId="0" borderId="2" xfId="5" applyNumberFormat="1" applyFont="1" applyFill="1" applyBorder="1" applyAlignment="1">
      <alignment horizontal="left" vertical="top" wrapText="1"/>
    </xf>
    <xf numFmtId="49" fontId="30" fillId="0" borderId="3" xfId="5" applyNumberFormat="1" applyFont="1" applyFill="1" applyBorder="1" applyAlignment="1">
      <alignment horizontal="left" vertical="top" wrapText="1"/>
    </xf>
    <xf numFmtId="0" fontId="21" fillId="4" borderId="1" xfId="9" applyFont="1" applyFill="1" applyBorder="1" applyAlignment="1">
      <alignment horizontal="left" vertical="center"/>
    </xf>
    <xf numFmtId="0" fontId="21" fillId="4" borderId="2" xfId="9" applyFont="1" applyFill="1" applyBorder="1" applyAlignment="1">
      <alignment horizontal="left" vertical="center"/>
    </xf>
    <xf numFmtId="0" fontId="21" fillId="4" borderId="3" xfId="9" applyFont="1" applyFill="1" applyBorder="1" applyAlignment="1">
      <alignment horizontal="left" vertical="center"/>
    </xf>
    <xf numFmtId="0" fontId="21" fillId="4" borderId="1" xfId="20" applyFont="1" applyFill="1" applyBorder="1" applyAlignment="1">
      <alignment horizontal="left" vertical="top"/>
    </xf>
    <xf numFmtId="0" fontId="21" fillId="4" borderId="2" xfId="20" applyFont="1" applyFill="1" applyBorder="1" applyAlignment="1">
      <alignment horizontal="left" vertical="top"/>
    </xf>
    <xf numFmtId="0" fontId="21" fillId="4" borderId="3" xfId="20" applyFont="1" applyFill="1" applyBorder="1" applyAlignment="1">
      <alignment horizontal="left" vertical="top"/>
    </xf>
    <xf numFmtId="0" fontId="31" fillId="4" borderId="4" xfId="20" applyFont="1" applyFill="1" applyBorder="1" applyAlignment="1">
      <alignment horizontal="center" vertical="center"/>
    </xf>
    <xf numFmtId="0" fontId="31" fillId="4" borderId="5" xfId="21" applyFont="1" applyFill="1" applyBorder="1" applyAlignment="1">
      <alignment horizontal="center" vertical="center"/>
    </xf>
    <xf numFmtId="166" fontId="31" fillId="4" borderId="5" xfId="21" applyNumberFormat="1" applyFont="1" applyFill="1" applyBorder="1" applyAlignment="1">
      <alignment horizontal="center" vertical="center"/>
    </xf>
    <xf numFmtId="49" fontId="16" fillId="4" borderId="1" xfId="22" applyNumberFormat="1" applyFont="1" applyFill="1" applyBorder="1" applyAlignment="1">
      <alignment horizontal="left" vertical="center"/>
    </xf>
    <xf numFmtId="49" fontId="16" fillId="4" borderId="2" xfId="22" applyNumberFormat="1" applyFont="1" applyFill="1" applyBorder="1" applyAlignment="1">
      <alignment horizontal="left" vertical="center"/>
    </xf>
    <xf numFmtId="49" fontId="16" fillId="4" borderId="3" xfId="22" applyNumberFormat="1" applyFont="1" applyFill="1" applyBorder="1" applyAlignment="1">
      <alignment horizontal="left" vertical="center"/>
    </xf>
    <xf numFmtId="0" fontId="29" fillId="3" borderId="1" xfId="2" applyFont="1" applyFill="1" applyBorder="1" applyAlignment="1">
      <alignment horizontal="left" vertical="top" wrapText="1"/>
    </xf>
    <xf numFmtId="0" fontId="29" fillId="3" borderId="2" xfId="2" applyFont="1" applyFill="1" applyBorder="1" applyAlignment="1">
      <alignment horizontal="left" vertical="top" wrapText="1"/>
    </xf>
    <xf numFmtId="0" fontId="29" fillId="3" borderId="3" xfId="2" applyFont="1" applyFill="1" applyBorder="1" applyAlignment="1">
      <alignment horizontal="left" vertical="top" wrapText="1"/>
    </xf>
    <xf numFmtId="0" fontId="27" fillId="0" borderId="1" xfId="2" applyFont="1" applyFill="1" applyBorder="1" applyAlignment="1">
      <alignment horizontal="left" vertical="top" wrapText="1"/>
    </xf>
    <xf numFmtId="0" fontId="27" fillId="0" borderId="2" xfId="2" applyFont="1" applyFill="1" applyBorder="1" applyAlignment="1">
      <alignment horizontal="left" vertical="top" wrapText="1"/>
    </xf>
    <xf numFmtId="0" fontId="27" fillId="0" borderId="3" xfId="2" applyFont="1" applyFill="1" applyBorder="1" applyAlignment="1">
      <alignment horizontal="left" vertical="top" wrapText="1"/>
    </xf>
    <xf numFmtId="0" fontId="31" fillId="4" borderId="1" xfId="22" applyFont="1" applyFill="1" applyBorder="1" applyAlignment="1">
      <alignment horizontal="center" vertical="center"/>
    </xf>
    <xf numFmtId="0" fontId="31" fillId="4" borderId="2" xfId="22" applyFont="1" applyFill="1" applyBorder="1" applyAlignment="1">
      <alignment horizontal="center" vertical="center"/>
    </xf>
    <xf numFmtId="0" fontId="31" fillId="4" borderId="3" xfId="22" applyFont="1" applyFill="1" applyBorder="1" applyAlignment="1">
      <alignment horizontal="center" vertical="center"/>
    </xf>
    <xf numFmtId="0" fontId="31" fillId="4" borderId="5" xfId="23" applyFont="1" applyFill="1" applyBorder="1" applyAlignment="1">
      <alignment horizontal="center" vertical="center"/>
    </xf>
    <xf numFmtId="166" fontId="31" fillId="4" borderId="5" xfId="23" applyNumberFormat="1" applyFont="1" applyFill="1" applyBorder="1" applyAlignment="1">
      <alignment horizontal="center" vertical="center"/>
    </xf>
    <xf numFmtId="0" fontId="29" fillId="3" borderId="16" xfId="2" applyFont="1" applyFill="1" applyBorder="1" applyAlignment="1">
      <alignment horizontal="left" vertical="center" wrapText="1"/>
    </xf>
    <xf numFmtId="0" fontId="29" fillId="3" borderId="0" xfId="2" applyFont="1" applyFill="1" applyBorder="1" applyAlignment="1">
      <alignment horizontal="left" vertical="center" wrapText="1"/>
    </xf>
    <xf numFmtId="0" fontId="29" fillId="3" borderId="17" xfId="2" applyFont="1" applyFill="1" applyBorder="1" applyAlignment="1">
      <alignment horizontal="left" vertical="center" wrapTex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49" fontId="19" fillId="3" borderId="4" xfId="5" applyNumberFormat="1" applyFont="1" applyFill="1" applyBorder="1" applyAlignment="1">
      <alignment horizontal="center" vertical="top"/>
    </xf>
    <xf numFmtId="0" fontId="19" fillId="3" borderId="0" xfId="3" applyFont="1" applyFill="1"/>
    <xf numFmtId="4" fontId="19" fillId="3" borderId="4" xfId="6" applyNumberFormat="1" applyFont="1" applyFill="1" applyBorder="1" applyAlignment="1">
      <alignment horizontal="center" vertical="top"/>
    </xf>
    <xf numFmtId="0" fontId="19" fillId="3" borderId="4" xfId="3" applyFont="1" applyFill="1" applyBorder="1" applyAlignment="1">
      <alignment horizontal="left" vertical="center" wrapText="1"/>
    </xf>
    <xf numFmtId="0" fontId="11" fillId="3" borderId="0" xfId="0" applyFont="1" applyFill="1" applyAlignment="1">
      <alignment horizontal="left" vertical="top"/>
    </xf>
    <xf numFmtId="0" fontId="19" fillId="3" borderId="4" xfId="0" applyFont="1" applyFill="1" applyBorder="1" applyAlignment="1">
      <alignment horizontal="center" vertical="center" wrapText="1"/>
    </xf>
    <xf numFmtId="0" fontId="19" fillId="3" borderId="0" xfId="20" applyFont="1" applyFill="1"/>
    <xf numFmtId="0" fontId="17" fillId="3" borderId="0" xfId="0" applyFont="1" applyFill="1" applyAlignment="1">
      <alignment horizontal="left" vertical="center"/>
    </xf>
  </cellXfs>
  <cellStyles count="24">
    <cellStyle name="Hyperlink 2" xfId="10" xr:uid="{00000000-0005-0000-0000-000000000000}"/>
    <cellStyle name="Standard" xfId="0" builtinId="0"/>
    <cellStyle name="Standard 2" xfId="1" xr:uid="{00000000-0005-0000-0000-000002000000}"/>
    <cellStyle name="Standard 3" xfId="2" xr:uid="{00000000-0005-0000-0000-000003000000}"/>
    <cellStyle name="Standard 4" xfId="3" xr:uid="{00000000-0005-0000-0000-000004000000}"/>
    <cellStyle name="Standard 4 2" xfId="4" xr:uid="{00000000-0005-0000-0000-000005000000}"/>
    <cellStyle name="Standard 4 2 2" xfId="11" xr:uid="{00000000-0005-0000-0000-000006000000}"/>
    <cellStyle name="Standard 4 3" xfId="5" xr:uid="{00000000-0005-0000-0000-000007000000}"/>
    <cellStyle name="Standard 4 3 2" xfId="9" xr:uid="{00000000-0005-0000-0000-000008000000}"/>
    <cellStyle name="Standard 4 3 3" xfId="21" xr:uid="{00000000-0005-0000-0000-000009000000}"/>
    <cellStyle name="Standard 4 3 4" xfId="23" xr:uid="{00000000-0005-0000-0000-00000A000000}"/>
    <cellStyle name="Standard 4 4" xfId="6" xr:uid="{00000000-0005-0000-0000-00000B000000}"/>
    <cellStyle name="Standard 4 4 2" xfId="12" xr:uid="{00000000-0005-0000-0000-00000C000000}"/>
    <cellStyle name="Standard 4 5" xfId="7" xr:uid="{00000000-0005-0000-0000-00000D000000}"/>
    <cellStyle name="Standard 4 5 2" xfId="13" xr:uid="{00000000-0005-0000-0000-00000E000000}"/>
    <cellStyle name="Standard 4 6" xfId="8" xr:uid="{00000000-0005-0000-0000-00000F000000}"/>
    <cellStyle name="Standard 4 6 2" xfId="14" xr:uid="{00000000-0005-0000-0000-000010000000}"/>
    <cellStyle name="Standard 4 6 3" xfId="22" xr:uid="{00000000-0005-0000-0000-000011000000}"/>
    <cellStyle name="Standard 4 7" xfId="15" xr:uid="{00000000-0005-0000-0000-000012000000}"/>
    <cellStyle name="Standard 4 8" xfId="20" xr:uid="{00000000-0005-0000-0000-000013000000}"/>
    <cellStyle name="Standard 5" xfId="16" xr:uid="{00000000-0005-0000-0000-000014000000}"/>
    <cellStyle name="Standard 5 2" xfId="17" xr:uid="{00000000-0005-0000-0000-000015000000}"/>
    <cellStyle name="Standard 6" xfId="18" xr:uid="{00000000-0005-0000-0000-000016000000}"/>
    <cellStyle name="Standard 7" xfId="19" xr:uid="{00000000-0005-0000-0000-00001700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I593"/>
  <sheetViews>
    <sheetView zoomScaleNormal="100" zoomScalePageLayoutView="110" workbookViewId="0">
      <selection activeCell="B5" sqref="B5"/>
    </sheetView>
  </sheetViews>
  <sheetFormatPr baseColWidth="10" defaultColWidth="11.42578125" defaultRowHeight="15" x14ac:dyDescent="0.2"/>
  <cols>
    <col min="1" max="1" width="7.140625" style="1" customWidth="1"/>
    <col min="2" max="2" width="19.28515625" style="1" customWidth="1"/>
    <col min="3" max="3" width="38.7109375" style="1" customWidth="1"/>
    <col min="4" max="4" width="14.28515625" style="1" customWidth="1"/>
    <col min="5" max="16384" width="11.42578125" style="1"/>
  </cols>
  <sheetData>
    <row r="1" spans="1:9" s="7" customFormat="1" ht="28.35" customHeight="1" thickBot="1" x14ac:dyDescent="0.3">
      <c r="A1" s="569" t="s">
        <v>162</v>
      </c>
      <c r="B1" s="570"/>
      <c r="C1" s="570"/>
      <c r="D1" s="571"/>
      <c r="E1" s="10"/>
      <c r="F1" s="10"/>
      <c r="G1" s="10"/>
      <c r="H1" s="10"/>
      <c r="I1" s="10"/>
    </row>
    <row r="2" spans="1:9" ht="6" customHeight="1" x14ac:dyDescent="0.2">
      <c r="A2" s="2"/>
      <c r="B2" s="3"/>
      <c r="C2" s="3"/>
      <c r="D2" s="4"/>
      <c r="E2" s="17"/>
      <c r="F2" s="17"/>
      <c r="G2" s="17"/>
      <c r="H2" s="17"/>
      <c r="I2" s="17"/>
    </row>
    <row r="3" spans="1:9" s="27" customFormat="1" x14ac:dyDescent="0.2">
      <c r="A3" s="78" t="s">
        <v>268</v>
      </c>
      <c r="B3" s="79"/>
      <c r="C3" s="80" t="s">
        <v>267</v>
      </c>
      <c r="D3" s="71"/>
      <c r="E3" s="26"/>
      <c r="F3" s="26"/>
      <c r="G3" s="26"/>
      <c r="H3" s="26"/>
      <c r="I3" s="26"/>
    </row>
    <row r="4" spans="1:9" s="27" customFormat="1" ht="6" customHeight="1" x14ac:dyDescent="0.2">
      <c r="A4" s="18"/>
      <c r="B4" s="28"/>
      <c r="C4" s="9"/>
      <c r="D4" s="25"/>
      <c r="E4" s="26"/>
      <c r="F4" s="26"/>
      <c r="G4" s="26"/>
      <c r="H4" s="26"/>
      <c r="I4" s="26"/>
    </row>
    <row r="5" spans="1:9" s="27" customFormat="1" x14ac:dyDescent="0.2">
      <c r="A5" s="76" t="s">
        <v>987</v>
      </c>
      <c r="B5" s="77" t="s">
        <v>896</v>
      </c>
      <c r="C5" s="28"/>
      <c r="D5" s="25"/>
      <c r="E5" s="26"/>
      <c r="F5" s="26"/>
      <c r="G5" s="26"/>
      <c r="H5" s="26"/>
      <c r="I5" s="26"/>
    </row>
    <row r="6" spans="1:9" ht="6" customHeight="1" x14ac:dyDescent="0.2">
      <c r="A6" s="20"/>
      <c r="B6" s="81"/>
      <c r="C6" s="19"/>
      <c r="D6" s="4"/>
      <c r="E6" s="17"/>
      <c r="F6" s="17"/>
      <c r="G6" s="17"/>
      <c r="H6" s="17"/>
      <c r="I6" s="17"/>
    </row>
    <row r="7" spans="1:9" x14ac:dyDescent="0.2">
      <c r="A7" s="76" t="s">
        <v>193</v>
      </c>
      <c r="B7" s="77" t="s">
        <v>510</v>
      </c>
      <c r="C7" s="28"/>
      <c r="D7" s="4"/>
      <c r="E7" s="17"/>
      <c r="F7" s="17"/>
      <c r="G7" s="17"/>
      <c r="H7" s="17"/>
      <c r="I7" s="17"/>
    </row>
    <row r="8" spans="1:9" x14ac:dyDescent="0.2">
      <c r="A8" s="18"/>
      <c r="B8" s="75" t="s">
        <v>1028</v>
      </c>
      <c r="C8" s="28" t="s">
        <v>460</v>
      </c>
      <c r="D8" s="4"/>
      <c r="E8" s="17"/>
      <c r="F8" s="17"/>
      <c r="G8" s="17"/>
      <c r="H8" s="17"/>
      <c r="I8" s="17"/>
    </row>
    <row r="9" spans="1:9" x14ac:dyDescent="0.2">
      <c r="A9" s="18"/>
      <c r="B9" s="72" t="s">
        <v>1029</v>
      </c>
      <c r="C9" s="28" t="s">
        <v>534</v>
      </c>
      <c r="D9" s="4"/>
      <c r="E9" s="17"/>
      <c r="F9" s="17"/>
      <c r="G9" s="17"/>
      <c r="H9" s="17"/>
      <c r="I9" s="17"/>
    </row>
    <row r="10" spans="1:9" x14ac:dyDescent="0.2">
      <c r="A10" s="18"/>
      <c r="B10" s="72" t="s">
        <v>1030</v>
      </c>
      <c r="C10" s="28" t="s">
        <v>461</v>
      </c>
      <c r="D10" s="4"/>
      <c r="E10" s="17"/>
      <c r="F10" s="17"/>
      <c r="G10" s="17"/>
      <c r="H10" s="17"/>
      <c r="I10" s="17"/>
    </row>
    <row r="11" spans="1:9" x14ac:dyDescent="0.2">
      <c r="A11" s="20"/>
      <c r="B11" s="75" t="s">
        <v>1031</v>
      </c>
      <c r="C11" s="19" t="s">
        <v>271</v>
      </c>
      <c r="D11" s="4"/>
      <c r="E11" s="17"/>
      <c r="F11" s="17"/>
      <c r="G11" s="17"/>
      <c r="H11" s="17"/>
      <c r="I11" s="17"/>
    </row>
    <row r="12" spans="1:9" x14ac:dyDescent="0.2">
      <c r="A12" s="20"/>
      <c r="B12" s="75" t="s">
        <v>1032</v>
      </c>
      <c r="C12" s="19" t="s">
        <v>844</v>
      </c>
      <c r="D12" s="4"/>
      <c r="E12" s="17"/>
      <c r="F12" s="17"/>
      <c r="G12" s="17"/>
      <c r="H12" s="17"/>
      <c r="I12" s="17"/>
    </row>
    <row r="13" spans="1:9" ht="6" customHeight="1" x14ac:dyDescent="0.2">
      <c r="A13" s="20"/>
      <c r="B13" s="75"/>
      <c r="C13" s="19"/>
      <c r="D13" s="4"/>
      <c r="E13" s="17"/>
      <c r="F13" s="17"/>
      <c r="G13" s="17"/>
      <c r="H13" s="17"/>
      <c r="I13" s="17"/>
    </row>
    <row r="14" spans="1:9" x14ac:dyDescent="0.2">
      <c r="A14" s="76" t="s">
        <v>247</v>
      </c>
      <c r="B14" s="77" t="s">
        <v>512</v>
      </c>
      <c r="C14" s="19"/>
      <c r="D14" s="4"/>
      <c r="E14" s="17"/>
      <c r="F14" s="17"/>
      <c r="G14" s="17"/>
      <c r="H14" s="17"/>
      <c r="I14" s="17"/>
    </row>
    <row r="15" spans="1:9" x14ac:dyDescent="0.2">
      <c r="A15" s="76"/>
      <c r="B15" s="72" t="s">
        <v>1037</v>
      </c>
      <c r="C15" s="19" t="s">
        <v>477</v>
      </c>
      <c r="D15" s="4"/>
      <c r="E15" s="17"/>
      <c r="F15" s="17"/>
      <c r="G15" s="17"/>
      <c r="H15" s="17"/>
      <c r="I15" s="17"/>
    </row>
    <row r="16" spans="1:9" x14ac:dyDescent="0.2">
      <c r="A16" s="76"/>
      <c r="B16" s="72" t="s">
        <v>1038</v>
      </c>
      <c r="C16" s="19" t="s">
        <v>360</v>
      </c>
      <c r="D16" s="4"/>
      <c r="E16" s="17"/>
      <c r="F16" s="17"/>
      <c r="G16" s="17"/>
      <c r="H16" s="17"/>
      <c r="I16" s="17"/>
    </row>
    <row r="17" spans="1:9" x14ac:dyDescent="0.2">
      <c r="A17" s="76"/>
      <c r="B17" s="72" t="s">
        <v>1036</v>
      </c>
      <c r="C17" s="19" t="s">
        <v>544</v>
      </c>
      <c r="D17" s="4"/>
      <c r="E17" s="17"/>
      <c r="F17" s="17"/>
      <c r="G17" s="17"/>
      <c r="H17" s="17"/>
      <c r="I17" s="17"/>
    </row>
    <row r="18" spans="1:9" x14ac:dyDescent="0.2">
      <c r="A18" s="76"/>
      <c r="B18" s="72" t="s">
        <v>1035</v>
      </c>
      <c r="C18" s="19" t="s">
        <v>365</v>
      </c>
      <c r="D18" s="4"/>
      <c r="E18" s="17"/>
      <c r="F18" s="17"/>
      <c r="G18" s="17"/>
      <c r="H18" s="17"/>
      <c r="I18" s="17"/>
    </row>
    <row r="19" spans="1:9" x14ac:dyDescent="0.2">
      <c r="A19" s="20"/>
      <c r="B19" s="72" t="s">
        <v>1034</v>
      </c>
      <c r="C19" s="19" t="s">
        <v>362</v>
      </c>
      <c r="D19" s="4"/>
      <c r="E19" s="17"/>
      <c r="F19" s="17"/>
      <c r="G19" s="17"/>
      <c r="H19" s="17"/>
      <c r="I19" s="17"/>
    </row>
    <row r="20" spans="1:9" x14ac:dyDescent="0.2">
      <c r="A20" s="20"/>
      <c r="B20" s="72" t="s">
        <v>1039</v>
      </c>
      <c r="C20" s="19" t="s">
        <v>363</v>
      </c>
      <c r="D20" s="4"/>
      <c r="E20" s="17"/>
      <c r="F20" s="17"/>
      <c r="G20" s="17"/>
      <c r="H20" s="17"/>
      <c r="I20" s="17"/>
    </row>
    <row r="21" spans="1:9" x14ac:dyDescent="0.2">
      <c r="A21" s="20"/>
      <c r="B21" s="72" t="s">
        <v>1040</v>
      </c>
      <c r="C21" s="19" t="s">
        <v>21</v>
      </c>
      <c r="D21" s="4"/>
      <c r="E21" s="17"/>
      <c r="F21" s="17"/>
      <c r="G21" s="17"/>
      <c r="H21" s="17"/>
      <c r="I21" s="17"/>
    </row>
    <row r="22" spans="1:9" x14ac:dyDescent="0.2">
      <c r="A22" s="20"/>
      <c r="B22" s="72" t="s">
        <v>1041</v>
      </c>
      <c r="C22" s="19" t="s">
        <v>364</v>
      </c>
      <c r="D22" s="4"/>
      <c r="E22" s="17"/>
      <c r="F22" s="17"/>
      <c r="G22" s="17"/>
      <c r="H22" s="17"/>
      <c r="I22" s="17"/>
    </row>
    <row r="23" spans="1:9" x14ac:dyDescent="0.2">
      <c r="A23" s="20"/>
      <c r="B23" s="72" t="s">
        <v>1042</v>
      </c>
      <c r="C23" s="19" t="s">
        <v>369</v>
      </c>
      <c r="D23" s="4"/>
      <c r="E23" s="17"/>
      <c r="F23" s="17"/>
      <c r="G23" s="17"/>
      <c r="H23" s="17"/>
      <c r="I23" s="17"/>
    </row>
    <row r="24" spans="1:9" x14ac:dyDescent="0.2">
      <c r="A24" s="20"/>
      <c r="B24" s="72" t="s">
        <v>1045</v>
      </c>
      <c r="C24" s="19" t="s">
        <v>370</v>
      </c>
      <c r="D24" s="4"/>
      <c r="E24" s="17"/>
      <c r="F24" s="17"/>
      <c r="G24" s="17"/>
      <c r="H24" s="17"/>
      <c r="I24" s="17"/>
    </row>
    <row r="25" spans="1:9" x14ac:dyDescent="0.2">
      <c r="A25" s="20"/>
      <c r="B25" s="75" t="s">
        <v>1043</v>
      </c>
      <c r="C25" s="19" t="s">
        <v>607</v>
      </c>
      <c r="D25" s="4"/>
      <c r="E25" s="17"/>
      <c r="F25" s="17"/>
      <c r="G25" s="17"/>
      <c r="H25" s="17"/>
      <c r="I25" s="17"/>
    </row>
    <row r="26" spans="1:9" x14ac:dyDescent="0.2">
      <c r="A26" s="20"/>
      <c r="B26" s="72" t="s">
        <v>1044</v>
      </c>
      <c r="C26" s="19" t="s">
        <v>897</v>
      </c>
      <c r="D26" s="4"/>
      <c r="E26" s="17"/>
      <c r="F26" s="17"/>
      <c r="G26" s="17"/>
      <c r="H26" s="17"/>
      <c r="I26" s="17"/>
    </row>
    <row r="27" spans="1:9" ht="6" customHeight="1" x14ac:dyDescent="0.2">
      <c r="A27" s="20"/>
      <c r="B27" s="28"/>
      <c r="C27" s="19"/>
      <c r="D27" s="4"/>
      <c r="E27" s="17"/>
      <c r="F27" s="17"/>
      <c r="G27" s="17"/>
      <c r="H27" s="17"/>
      <c r="I27" s="17"/>
    </row>
    <row r="28" spans="1:9" x14ac:dyDescent="0.2">
      <c r="A28" s="76" t="s">
        <v>1024</v>
      </c>
      <c r="B28" s="77" t="s">
        <v>511</v>
      </c>
      <c r="C28" s="19"/>
      <c r="D28" s="4"/>
      <c r="E28" s="17"/>
      <c r="F28" s="17"/>
      <c r="G28" s="17"/>
      <c r="H28" s="17"/>
      <c r="I28" s="17"/>
    </row>
    <row r="29" spans="1:9" x14ac:dyDescent="0.2">
      <c r="A29" s="76"/>
      <c r="B29" s="72" t="s">
        <v>1046</v>
      </c>
      <c r="C29" s="19" t="s">
        <v>260</v>
      </c>
      <c r="D29" s="4"/>
      <c r="E29" s="17"/>
      <c r="F29" s="17"/>
      <c r="G29" s="17"/>
      <c r="H29" s="17"/>
      <c r="I29" s="17"/>
    </row>
    <row r="30" spans="1:9" x14ac:dyDescent="0.2">
      <c r="A30" s="76"/>
      <c r="B30" s="72" t="s">
        <v>1047</v>
      </c>
      <c r="C30" s="19" t="s">
        <v>248</v>
      </c>
      <c r="D30" s="4"/>
      <c r="E30" s="17"/>
      <c r="F30" s="17"/>
      <c r="G30" s="17"/>
      <c r="H30" s="17"/>
      <c r="I30" s="17"/>
    </row>
    <row r="31" spans="1:9" x14ac:dyDescent="0.2">
      <c r="A31" s="76"/>
      <c r="B31" s="72" t="s">
        <v>1048</v>
      </c>
      <c r="C31" s="19" t="s">
        <v>746</v>
      </c>
      <c r="D31" s="4"/>
      <c r="E31" s="17"/>
      <c r="F31" s="17"/>
      <c r="G31" s="17"/>
      <c r="H31" s="17"/>
      <c r="I31" s="17"/>
    </row>
    <row r="32" spans="1:9" x14ac:dyDescent="0.2">
      <c r="A32" s="76"/>
      <c r="B32" s="72" t="s">
        <v>1049</v>
      </c>
      <c r="C32" s="19" t="s">
        <v>507</v>
      </c>
      <c r="D32" s="4"/>
      <c r="E32" s="17"/>
      <c r="F32" s="17"/>
      <c r="G32" s="17"/>
      <c r="H32" s="17"/>
      <c r="I32" s="17"/>
    </row>
    <row r="33" spans="1:9" x14ac:dyDescent="0.2">
      <c r="A33" s="76"/>
      <c r="B33" s="72" t="s">
        <v>1050</v>
      </c>
      <c r="C33" s="19" t="s">
        <v>503</v>
      </c>
      <c r="D33" s="4"/>
      <c r="E33" s="17"/>
      <c r="F33" s="17"/>
      <c r="G33" s="17"/>
      <c r="H33" s="17"/>
      <c r="I33" s="17"/>
    </row>
    <row r="34" spans="1:9" x14ac:dyDescent="0.2">
      <c r="A34" s="22"/>
      <c r="B34" s="72" t="s">
        <v>1051</v>
      </c>
      <c r="C34" s="19" t="s">
        <v>499</v>
      </c>
      <c r="D34" s="4"/>
      <c r="E34" s="17"/>
      <c r="F34" s="17"/>
      <c r="G34" s="17"/>
      <c r="H34" s="17"/>
      <c r="I34" s="17"/>
    </row>
    <row r="35" spans="1:9" ht="6" customHeight="1" x14ac:dyDescent="0.2">
      <c r="A35" s="22"/>
      <c r="B35" s="72"/>
      <c r="C35" s="19"/>
      <c r="D35" s="4"/>
      <c r="E35" s="17"/>
      <c r="F35" s="17"/>
      <c r="G35" s="17"/>
      <c r="H35" s="17"/>
      <c r="I35" s="17"/>
    </row>
    <row r="36" spans="1:9" x14ac:dyDescent="0.2">
      <c r="A36" s="76" t="s">
        <v>1025</v>
      </c>
      <c r="B36" s="77" t="s">
        <v>1091</v>
      </c>
      <c r="C36" s="19"/>
      <c r="D36" s="4"/>
      <c r="E36" s="17"/>
      <c r="F36" s="17"/>
      <c r="G36" s="17"/>
      <c r="H36" s="17"/>
      <c r="I36" s="17"/>
    </row>
    <row r="37" spans="1:9" x14ac:dyDescent="0.2">
      <c r="A37" s="82"/>
      <c r="B37" s="75" t="s">
        <v>1027</v>
      </c>
      <c r="C37" s="21" t="s">
        <v>272</v>
      </c>
      <c r="D37" s="4"/>
      <c r="E37" s="17"/>
      <c r="F37" s="17"/>
      <c r="G37" s="17"/>
      <c r="H37" s="17"/>
      <c r="I37" s="17"/>
    </row>
    <row r="38" spans="1:9" x14ac:dyDescent="0.2">
      <c r="A38" s="82"/>
      <c r="B38" s="72" t="s">
        <v>1026</v>
      </c>
      <c r="C38" s="21" t="s">
        <v>250</v>
      </c>
      <c r="D38" s="4"/>
      <c r="E38" s="17"/>
      <c r="F38" s="17"/>
      <c r="G38" s="17"/>
      <c r="H38" s="17"/>
      <c r="I38" s="17"/>
    </row>
    <row r="39" spans="1:9" ht="6" customHeight="1" x14ac:dyDescent="0.2">
      <c r="A39" s="22"/>
      <c r="B39" s="17"/>
      <c r="C39" s="19"/>
      <c r="D39" s="4"/>
      <c r="E39" s="17"/>
      <c r="F39" s="17"/>
      <c r="G39" s="17"/>
      <c r="H39" s="17"/>
      <c r="I39" s="17"/>
    </row>
    <row r="40" spans="1:9" x14ac:dyDescent="0.2">
      <c r="A40" s="76" t="s">
        <v>269</v>
      </c>
      <c r="B40" s="77" t="s">
        <v>1033</v>
      </c>
      <c r="C40" s="19"/>
      <c r="D40" s="4"/>
      <c r="E40" s="17"/>
      <c r="F40" s="17"/>
      <c r="G40" s="17"/>
      <c r="H40" s="17"/>
      <c r="I40" s="17"/>
    </row>
    <row r="41" spans="1:9" x14ac:dyDescent="0.2">
      <c r="A41" s="76"/>
      <c r="B41" s="72" t="s">
        <v>1052</v>
      </c>
      <c r="C41" s="19" t="s">
        <v>672</v>
      </c>
      <c r="D41" s="4"/>
      <c r="E41" s="17"/>
      <c r="F41" s="17"/>
      <c r="G41" s="17"/>
      <c r="H41" s="17"/>
      <c r="I41" s="17"/>
    </row>
    <row r="42" spans="1:9" x14ac:dyDescent="0.2">
      <c r="A42" s="76"/>
      <c r="B42" s="72" t="s">
        <v>1053</v>
      </c>
      <c r="C42" s="19" t="s">
        <v>686</v>
      </c>
      <c r="D42" s="4"/>
      <c r="E42" s="17"/>
      <c r="F42" s="17"/>
      <c r="G42" s="17"/>
      <c r="H42" s="17"/>
      <c r="I42" s="17"/>
    </row>
    <row r="43" spans="1:9" x14ac:dyDescent="0.2">
      <c r="A43" s="76"/>
      <c r="B43" s="72" t="s">
        <v>1054</v>
      </c>
      <c r="C43" s="19" t="s">
        <v>690</v>
      </c>
      <c r="D43" s="4"/>
      <c r="E43" s="17"/>
      <c r="F43" s="17"/>
      <c r="G43" s="17"/>
      <c r="H43" s="17"/>
      <c r="I43" s="17"/>
    </row>
    <row r="44" spans="1:9" x14ac:dyDescent="0.2">
      <c r="A44" s="22"/>
      <c r="B44" s="72" t="s">
        <v>1055</v>
      </c>
      <c r="C44" s="19" t="s">
        <v>698</v>
      </c>
      <c r="D44" s="4"/>
      <c r="E44" s="17"/>
      <c r="F44" s="17"/>
      <c r="G44" s="17"/>
      <c r="H44" s="17"/>
      <c r="I44" s="17"/>
    </row>
    <row r="45" spans="1:9" ht="6" customHeight="1" x14ac:dyDescent="0.2">
      <c r="A45" s="22"/>
      <c r="B45" s="72"/>
      <c r="C45" s="19"/>
      <c r="D45" s="4"/>
      <c r="E45" s="17"/>
      <c r="F45" s="17"/>
      <c r="G45" s="17"/>
      <c r="H45" s="17"/>
      <c r="I45" s="17"/>
    </row>
    <row r="46" spans="1:9" x14ac:dyDescent="0.2">
      <c r="A46" s="76" t="s">
        <v>270</v>
      </c>
      <c r="B46" s="77" t="s">
        <v>835</v>
      </c>
      <c r="C46" s="19"/>
      <c r="D46" s="4"/>
      <c r="E46" s="17"/>
      <c r="F46" s="17"/>
      <c r="G46" s="17"/>
      <c r="H46" s="17"/>
      <c r="I46" s="17"/>
    </row>
    <row r="47" spans="1:9" x14ac:dyDescent="0.2">
      <c r="A47" s="76"/>
      <c r="B47" s="72" t="s">
        <v>1056</v>
      </c>
      <c r="C47" s="19" t="s">
        <v>911</v>
      </c>
      <c r="D47" s="4"/>
      <c r="E47" s="17"/>
      <c r="F47" s="17"/>
      <c r="G47" s="17"/>
      <c r="H47" s="17"/>
      <c r="I47" s="17"/>
    </row>
    <row r="48" spans="1:9" x14ac:dyDescent="0.2">
      <c r="A48" s="76"/>
      <c r="B48" s="72" t="s">
        <v>1057</v>
      </c>
      <c r="C48" s="19" t="s">
        <v>125</v>
      </c>
      <c r="D48" s="4"/>
      <c r="E48" s="17"/>
      <c r="F48" s="17"/>
      <c r="G48" s="17"/>
      <c r="H48" s="17"/>
      <c r="I48" s="17"/>
    </row>
    <row r="49" spans="1:9" x14ac:dyDescent="0.2">
      <c r="A49" s="76"/>
      <c r="B49" s="72" t="s">
        <v>1058</v>
      </c>
      <c r="C49" s="19" t="s">
        <v>711</v>
      </c>
      <c r="D49" s="4"/>
      <c r="E49" s="17"/>
      <c r="F49" s="17"/>
      <c r="G49" s="17"/>
      <c r="H49" s="17"/>
      <c r="I49" s="17"/>
    </row>
    <row r="50" spans="1:9" x14ac:dyDescent="0.2">
      <c r="A50" s="76"/>
      <c r="B50" s="72" t="s">
        <v>1059</v>
      </c>
      <c r="C50" s="19" t="s">
        <v>912</v>
      </c>
      <c r="D50" s="4"/>
      <c r="E50" s="17"/>
      <c r="F50" s="17"/>
      <c r="G50" s="17"/>
      <c r="H50" s="17"/>
      <c r="I50" s="17"/>
    </row>
    <row r="51" spans="1:9" x14ac:dyDescent="0.2">
      <c r="A51" s="76"/>
      <c r="B51" s="72" t="s">
        <v>1060</v>
      </c>
      <c r="C51" s="19" t="s">
        <v>720</v>
      </c>
      <c r="D51" s="4"/>
      <c r="E51" s="17"/>
      <c r="F51" s="17"/>
      <c r="G51" s="17"/>
      <c r="H51" s="17"/>
      <c r="I51" s="17"/>
    </row>
    <row r="52" spans="1:9" x14ac:dyDescent="0.2">
      <c r="A52" s="76"/>
      <c r="B52" s="72" t="s">
        <v>1061</v>
      </c>
      <c r="C52" s="19" t="s">
        <v>722</v>
      </c>
      <c r="D52" s="4"/>
      <c r="E52" s="17"/>
      <c r="F52" s="17"/>
      <c r="G52" s="17"/>
      <c r="H52" s="17"/>
      <c r="I52" s="17"/>
    </row>
    <row r="53" spans="1:9" x14ac:dyDescent="0.2">
      <c r="A53" s="76"/>
      <c r="B53" s="72" t="s">
        <v>1062</v>
      </c>
      <c r="C53" s="19" t="s">
        <v>134</v>
      </c>
      <c r="D53" s="4"/>
      <c r="E53" s="17"/>
      <c r="F53" s="17"/>
      <c r="G53" s="17"/>
      <c r="H53" s="17"/>
      <c r="I53" s="17"/>
    </row>
    <row r="54" spans="1:9" x14ac:dyDescent="0.2">
      <c r="A54" s="76"/>
      <c r="B54" s="72" t="s">
        <v>1063</v>
      </c>
      <c r="C54" s="19" t="s">
        <v>136</v>
      </c>
      <c r="D54" s="4"/>
      <c r="E54" s="17"/>
      <c r="F54" s="17"/>
      <c r="G54" s="17"/>
      <c r="H54" s="17"/>
      <c r="I54" s="17"/>
    </row>
    <row r="55" spans="1:9" x14ac:dyDescent="0.2">
      <c r="A55" s="76"/>
      <c r="B55" s="72" t="s">
        <v>1064</v>
      </c>
      <c r="C55" s="19" t="s">
        <v>184</v>
      </c>
      <c r="D55" s="4"/>
      <c r="E55" s="17"/>
      <c r="F55" s="17"/>
      <c r="G55" s="17"/>
      <c r="H55" s="17"/>
      <c r="I55" s="17"/>
    </row>
    <row r="56" spans="1:9" x14ac:dyDescent="0.2">
      <c r="A56" s="82"/>
      <c r="B56" s="72" t="s">
        <v>1065</v>
      </c>
      <c r="C56" s="19" t="s">
        <v>809</v>
      </c>
      <c r="D56" s="4"/>
      <c r="E56" s="17"/>
      <c r="F56" s="17"/>
      <c r="G56" s="17"/>
      <c r="H56" s="17"/>
      <c r="I56" s="17"/>
    </row>
    <row r="57" spans="1:9" ht="6" customHeight="1" x14ac:dyDescent="0.2">
      <c r="A57" s="82"/>
      <c r="B57" s="72"/>
      <c r="C57" s="19"/>
      <c r="D57" s="4"/>
      <c r="E57" s="17"/>
      <c r="F57" s="17"/>
      <c r="G57" s="17"/>
      <c r="H57" s="17"/>
      <c r="I57" s="17"/>
    </row>
    <row r="58" spans="1:9" x14ac:dyDescent="0.2">
      <c r="A58" s="76" t="s">
        <v>273</v>
      </c>
      <c r="B58" s="77" t="s">
        <v>163</v>
      </c>
      <c r="C58" s="19"/>
      <c r="D58" s="4"/>
      <c r="E58" s="17"/>
      <c r="F58" s="17"/>
      <c r="G58" s="17"/>
      <c r="H58" s="17"/>
      <c r="I58" s="17"/>
    </row>
    <row r="59" spans="1:9" x14ac:dyDescent="0.2">
      <c r="A59" s="76"/>
      <c r="B59" s="72" t="s">
        <v>1066</v>
      </c>
      <c r="C59" s="19" t="s">
        <v>113</v>
      </c>
      <c r="D59" s="4"/>
      <c r="E59" s="17"/>
      <c r="F59" s="17"/>
      <c r="G59" s="17"/>
      <c r="H59" s="17"/>
      <c r="I59" s="17"/>
    </row>
    <row r="60" spans="1:9" x14ac:dyDescent="0.2">
      <c r="A60" s="76"/>
      <c r="B60" s="72" t="s">
        <v>1067</v>
      </c>
      <c r="C60" s="19" t="s">
        <v>583</v>
      </c>
      <c r="D60" s="4"/>
      <c r="E60" s="17"/>
      <c r="F60" s="17"/>
      <c r="G60" s="17"/>
      <c r="H60" s="17"/>
      <c r="I60" s="17"/>
    </row>
    <row r="61" spans="1:9" ht="6" customHeight="1" x14ac:dyDescent="0.2">
      <c r="A61" s="82"/>
      <c r="B61" s="72"/>
      <c r="C61" s="19"/>
      <c r="D61" s="4"/>
      <c r="E61" s="17"/>
      <c r="F61" s="17"/>
      <c r="G61" s="17"/>
      <c r="H61" s="17"/>
      <c r="I61" s="17"/>
    </row>
    <row r="62" spans="1:9" x14ac:dyDescent="0.2">
      <c r="A62" s="76" t="s">
        <v>513</v>
      </c>
      <c r="B62" s="77" t="s">
        <v>164</v>
      </c>
      <c r="C62" s="19"/>
      <c r="D62" s="4"/>
      <c r="E62" s="17"/>
      <c r="F62" s="17"/>
      <c r="G62" s="17"/>
      <c r="H62" s="17"/>
      <c r="I62" s="17"/>
    </row>
    <row r="63" spans="1:9" x14ac:dyDescent="0.2">
      <c r="A63" s="76"/>
      <c r="B63" s="72" t="s">
        <v>1068</v>
      </c>
      <c r="C63" s="19" t="s">
        <v>914</v>
      </c>
      <c r="D63" s="4"/>
      <c r="E63" s="17"/>
      <c r="F63" s="17"/>
      <c r="G63" s="17"/>
      <c r="H63" s="17"/>
      <c r="I63" s="17"/>
    </row>
    <row r="64" spans="1:9" x14ac:dyDescent="0.2">
      <c r="A64" s="76"/>
      <c r="B64" s="72" t="s">
        <v>1069</v>
      </c>
      <c r="C64" s="19" t="s">
        <v>917</v>
      </c>
      <c r="D64" s="4"/>
      <c r="E64" s="17"/>
      <c r="F64" s="17"/>
      <c r="G64" s="17"/>
      <c r="H64" s="17"/>
      <c r="I64" s="17"/>
    </row>
    <row r="65" spans="1:9" x14ac:dyDescent="0.2">
      <c r="A65" s="76"/>
      <c r="B65" s="72" t="s">
        <v>1070</v>
      </c>
      <c r="C65" s="19" t="s">
        <v>919</v>
      </c>
      <c r="D65" s="4"/>
      <c r="E65" s="17"/>
      <c r="F65" s="17"/>
      <c r="G65" s="17"/>
      <c r="H65" s="17"/>
      <c r="I65" s="17"/>
    </row>
    <row r="66" spans="1:9" x14ac:dyDescent="0.2">
      <c r="A66" s="73"/>
      <c r="B66" s="72" t="s">
        <v>1071</v>
      </c>
      <c r="C66" s="19" t="s">
        <v>61</v>
      </c>
      <c r="D66" s="4"/>
    </row>
    <row r="67" spans="1:9" ht="6" customHeight="1" thickBot="1" x14ac:dyDescent="0.25">
      <c r="A67" s="74"/>
      <c r="B67" s="5"/>
      <c r="C67" s="5"/>
      <c r="D67" s="6"/>
    </row>
    <row r="68" spans="1:9" ht="11.25" customHeight="1" x14ac:dyDescent="0.2"/>
    <row r="69" spans="1:9" ht="11.25" customHeight="1" x14ac:dyDescent="0.2"/>
    <row r="70" spans="1:9" ht="11.25" customHeight="1" x14ac:dyDescent="0.2"/>
    <row r="71" spans="1:9" ht="11.25" customHeight="1" x14ac:dyDescent="0.2"/>
    <row r="72" spans="1:9" ht="11.25" customHeight="1" x14ac:dyDescent="0.2"/>
    <row r="73" spans="1:9" ht="11.25" customHeight="1" x14ac:dyDescent="0.2"/>
    <row r="74" spans="1:9" ht="11.25" customHeight="1" x14ac:dyDescent="0.2"/>
    <row r="75" spans="1:9" ht="11.25" customHeight="1" x14ac:dyDescent="0.2"/>
    <row r="76" spans="1:9" ht="11.25" customHeight="1" x14ac:dyDescent="0.2"/>
    <row r="77" spans="1:9" ht="11.25" customHeight="1" x14ac:dyDescent="0.2"/>
    <row r="78" spans="1:9" ht="11.25" customHeight="1" x14ac:dyDescent="0.2"/>
    <row r="79" spans="1:9" ht="11.25" customHeight="1" x14ac:dyDescent="0.2"/>
    <row r="80" spans="1:9"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4.1" customHeight="1" x14ac:dyDescent="0.2"/>
    <row r="587" ht="14.1" customHeight="1" x14ac:dyDescent="0.2"/>
    <row r="588" ht="14.1" customHeight="1" x14ac:dyDescent="0.2"/>
    <row r="589" ht="14.1" customHeight="1" x14ac:dyDescent="0.2"/>
    <row r="590" ht="14.1" customHeight="1" x14ac:dyDescent="0.2"/>
    <row r="591" ht="14.1" customHeight="1" x14ac:dyDescent="0.2"/>
    <row r="592" ht="14.1" customHeight="1" x14ac:dyDescent="0.2"/>
    <row r="593" ht="14.1" customHeight="1" x14ac:dyDescent="0.2"/>
  </sheetData>
  <mergeCells count="1">
    <mergeCell ref="A1:D1"/>
  </mergeCells>
  <pageMargins left="0.70866141732283472" right="0.70866141732283472" top="0.98425196850393704" bottom="0.78740157480314965" header="0.31496062992125984" footer="0.31496062992125984"/>
  <pageSetup paperSize="9" orientation="portrait" r:id="rId1"/>
  <headerFooter>
    <oddHeader>&amp;L&amp;"DB Office,Fett"&amp;12Bauzeiten- und Sperrzeitenkatalog&amp;13
&amp;"DB Office,Standard"&amp;11
&amp;R&amp;G</oddHeader>
    <oddFooter>&amp;L&amp;F / 
&amp;A&amp;C&amp;P / &amp;N&amp;RRev-Index: 1.0
Gültig ab: 01.05.2021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98"/>
  <sheetViews>
    <sheetView zoomScaleNormal="100" zoomScalePageLayoutView="110" workbookViewId="0">
      <pane ySplit="4" topLeftCell="A5" activePane="bottomLeft" state="frozen"/>
      <selection activeCell="A3" sqref="A3"/>
      <selection pane="bottomLeft" activeCell="A5" sqref="A5"/>
    </sheetView>
  </sheetViews>
  <sheetFormatPr baseColWidth="10" defaultColWidth="11.42578125" defaultRowHeight="15" x14ac:dyDescent="0.25"/>
  <cols>
    <col min="1" max="1" width="3.7109375" style="12" customWidth="1"/>
    <col min="2" max="2" width="3.7109375" style="13" customWidth="1"/>
    <col min="3" max="3" width="3.7109375" style="14" customWidth="1"/>
    <col min="4" max="5" width="3.7109375" style="13" customWidth="1"/>
    <col min="6" max="6" width="3.7109375" style="11" customWidth="1"/>
    <col min="7" max="7" width="50.7109375" style="16" customWidth="1"/>
    <col min="8" max="9" width="7.7109375" style="66" customWidth="1"/>
    <col min="10" max="13" width="7.7109375" style="47" customWidth="1"/>
    <col min="14" max="14" width="50.7109375" style="50" customWidth="1"/>
    <col min="15" max="16384" width="11.42578125" style="7"/>
  </cols>
  <sheetData>
    <row r="1" spans="1:15" s="45" customFormat="1" ht="18" x14ac:dyDescent="0.2">
      <c r="A1" s="581" t="s">
        <v>671</v>
      </c>
      <c r="B1" s="582"/>
      <c r="C1" s="582"/>
      <c r="D1" s="582"/>
      <c r="E1" s="582"/>
      <c r="F1" s="582"/>
      <c r="G1" s="582"/>
      <c r="H1" s="582"/>
      <c r="I1" s="582"/>
      <c r="J1" s="582"/>
      <c r="K1" s="582"/>
      <c r="L1" s="582"/>
      <c r="M1" s="582"/>
      <c r="N1" s="583"/>
    </row>
    <row r="2" spans="1:15" s="46" customFormat="1" ht="12.75" x14ac:dyDescent="0.15">
      <c r="A2" s="636" t="s">
        <v>0</v>
      </c>
      <c r="B2" s="637"/>
      <c r="C2" s="637"/>
      <c r="D2" s="637"/>
      <c r="E2" s="638"/>
      <c r="F2" s="410" t="s">
        <v>984</v>
      </c>
      <c r="G2" s="411" t="s">
        <v>1</v>
      </c>
      <c r="H2" s="639" t="s">
        <v>3</v>
      </c>
      <c r="I2" s="639"/>
      <c r="J2" s="639"/>
      <c r="K2" s="639"/>
      <c r="L2" s="640" t="s">
        <v>2</v>
      </c>
      <c r="M2" s="640"/>
      <c r="N2" s="412" t="s">
        <v>274</v>
      </c>
    </row>
    <row r="3" spans="1:15" s="46" customFormat="1" ht="12.75" x14ac:dyDescent="0.15">
      <c r="A3" s="413"/>
      <c r="B3" s="411"/>
      <c r="C3" s="411"/>
      <c r="D3" s="411"/>
      <c r="E3" s="411"/>
      <c r="F3" s="410"/>
      <c r="G3" s="411"/>
      <c r="H3" s="572" t="s">
        <v>986</v>
      </c>
      <c r="I3" s="573"/>
      <c r="J3" s="574"/>
      <c r="K3" s="414" t="s">
        <v>186</v>
      </c>
      <c r="L3" s="415" t="s">
        <v>185</v>
      </c>
      <c r="M3" s="414" t="s">
        <v>186</v>
      </c>
      <c r="N3" s="416"/>
    </row>
    <row r="4" spans="1:15" s="46" customFormat="1" ht="12.75" x14ac:dyDescent="0.15">
      <c r="A4" s="413"/>
      <c r="B4" s="411"/>
      <c r="C4" s="411"/>
      <c r="D4" s="411"/>
      <c r="E4" s="411"/>
      <c r="F4" s="410"/>
      <c r="G4" s="411"/>
      <c r="H4" s="529" t="s">
        <v>276</v>
      </c>
      <c r="I4" s="530" t="s">
        <v>277</v>
      </c>
      <c r="J4" s="531" t="s">
        <v>280</v>
      </c>
      <c r="K4" s="414"/>
      <c r="L4" s="415"/>
      <c r="M4" s="414"/>
      <c r="N4" s="419"/>
    </row>
    <row r="5" spans="1:15" x14ac:dyDescent="0.25">
      <c r="A5" s="532" t="s">
        <v>401</v>
      </c>
      <c r="B5" s="532" t="s">
        <v>434</v>
      </c>
      <c r="C5" s="532"/>
      <c r="D5" s="532"/>
      <c r="E5" s="532"/>
      <c r="F5" s="524"/>
      <c r="G5" s="170" t="s">
        <v>914</v>
      </c>
      <c r="H5" s="533"/>
      <c r="I5" s="533"/>
      <c r="J5" s="534"/>
      <c r="K5" s="535"/>
      <c r="L5" s="535"/>
      <c r="M5" s="535"/>
      <c r="N5" s="535"/>
    </row>
    <row r="6" spans="1:15" x14ac:dyDescent="0.25">
      <c r="A6" s="532" t="s">
        <v>401</v>
      </c>
      <c r="B6" s="532" t="s">
        <v>434</v>
      </c>
      <c r="C6" s="532" t="s">
        <v>434</v>
      </c>
      <c r="D6" s="532"/>
      <c r="E6" s="532"/>
      <c r="F6" s="524"/>
      <c r="G6" s="170" t="s">
        <v>915</v>
      </c>
      <c r="H6" s="533"/>
      <c r="I6" s="533"/>
      <c r="J6" s="534"/>
      <c r="K6" s="535"/>
      <c r="L6" s="535"/>
      <c r="M6" s="535"/>
      <c r="N6" s="535"/>
    </row>
    <row r="7" spans="1:15" x14ac:dyDescent="0.25">
      <c r="A7" s="524" t="s">
        <v>401</v>
      </c>
      <c r="B7" s="524" t="s">
        <v>434</v>
      </c>
      <c r="C7" s="524" t="s">
        <v>434</v>
      </c>
      <c r="D7" s="524" t="s">
        <v>434</v>
      </c>
      <c r="E7" s="536"/>
      <c r="F7" s="537"/>
      <c r="G7" s="105" t="s">
        <v>1015</v>
      </c>
      <c r="H7" s="538">
        <v>4</v>
      </c>
      <c r="I7" s="539">
        <v>2</v>
      </c>
      <c r="J7" s="441">
        <f>(I7+H7)/2</f>
        <v>3</v>
      </c>
      <c r="K7" s="540" t="s">
        <v>898</v>
      </c>
      <c r="L7" s="541">
        <v>1</v>
      </c>
      <c r="M7" s="540" t="s">
        <v>49</v>
      </c>
      <c r="N7" s="542" t="s">
        <v>1018</v>
      </c>
    </row>
    <row r="8" spans="1:15" x14ac:dyDescent="0.25">
      <c r="A8" s="524" t="s">
        <v>401</v>
      </c>
      <c r="B8" s="524" t="s">
        <v>434</v>
      </c>
      <c r="C8" s="524" t="s">
        <v>434</v>
      </c>
      <c r="D8" s="524" t="s">
        <v>391</v>
      </c>
      <c r="E8" s="536"/>
      <c r="F8" s="537"/>
      <c r="G8" s="105" t="s">
        <v>1016</v>
      </c>
      <c r="H8" s="538">
        <v>4</v>
      </c>
      <c r="I8" s="539">
        <v>2</v>
      </c>
      <c r="J8" s="441">
        <f>(I8+H8)/2</f>
        <v>3</v>
      </c>
      <c r="K8" s="540" t="s">
        <v>898</v>
      </c>
      <c r="L8" s="541">
        <v>1</v>
      </c>
      <c r="M8" s="540" t="s">
        <v>49</v>
      </c>
      <c r="N8" s="542" t="s">
        <v>1018</v>
      </c>
    </row>
    <row r="9" spans="1:15" x14ac:dyDescent="0.25">
      <c r="A9" s="532" t="s">
        <v>401</v>
      </c>
      <c r="B9" s="532" t="s">
        <v>434</v>
      </c>
      <c r="C9" s="532" t="s">
        <v>391</v>
      </c>
      <c r="D9" s="532"/>
      <c r="E9" s="532"/>
      <c r="F9" s="524"/>
      <c r="G9" s="170" t="s">
        <v>916</v>
      </c>
      <c r="H9" s="533"/>
      <c r="I9" s="543"/>
      <c r="J9" s="544"/>
      <c r="K9" s="540"/>
      <c r="L9" s="540"/>
      <c r="M9" s="540"/>
      <c r="N9" s="540"/>
    </row>
    <row r="10" spans="1:15" ht="30" customHeight="1" x14ac:dyDescent="0.25">
      <c r="A10" s="524" t="s">
        <v>401</v>
      </c>
      <c r="B10" s="524" t="s">
        <v>434</v>
      </c>
      <c r="C10" s="524" t="s">
        <v>391</v>
      </c>
      <c r="D10" s="524" t="s">
        <v>434</v>
      </c>
      <c r="E10" s="536"/>
      <c r="F10" s="537"/>
      <c r="G10" s="105" t="s">
        <v>1019</v>
      </c>
      <c r="H10" s="538">
        <v>4</v>
      </c>
      <c r="I10" s="539">
        <v>4</v>
      </c>
      <c r="J10" s="441">
        <f>(I10+H10)/2</f>
        <v>4</v>
      </c>
      <c r="K10" s="540" t="s">
        <v>898</v>
      </c>
      <c r="L10" s="541">
        <v>1</v>
      </c>
      <c r="M10" s="540" t="s">
        <v>49</v>
      </c>
      <c r="N10" s="542" t="s">
        <v>869</v>
      </c>
    </row>
    <row r="11" spans="1:15" ht="30" customHeight="1" x14ac:dyDescent="0.25">
      <c r="A11" s="524" t="s">
        <v>401</v>
      </c>
      <c r="B11" s="524" t="s">
        <v>434</v>
      </c>
      <c r="C11" s="524" t="s">
        <v>391</v>
      </c>
      <c r="D11" s="524" t="s">
        <v>391</v>
      </c>
      <c r="E11" s="536"/>
      <c r="F11" s="537"/>
      <c r="G11" s="105" t="s">
        <v>1020</v>
      </c>
      <c r="H11" s="538">
        <v>4</v>
      </c>
      <c r="I11" s="539">
        <v>4</v>
      </c>
      <c r="J11" s="441">
        <f>(I11+H11)/2</f>
        <v>4</v>
      </c>
      <c r="K11" s="540" t="s">
        <v>898</v>
      </c>
      <c r="L11" s="541">
        <v>1</v>
      </c>
      <c r="M11" s="540" t="s">
        <v>49</v>
      </c>
      <c r="N11" s="542" t="s">
        <v>869</v>
      </c>
    </row>
    <row r="12" spans="1:15" s="23" customFormat="1" x14ac:dyDescent="0.2">
      <c r="A12" s="152"/>
      <c r="B12" s="152"/>
      <c r="C12" s="152"/>
      <c r="D12" s="152"/>
      <c r="E12" s="153"/>
      <c r="F12" s="154"/>
      <c r="G12" s="155"/>
      <c r="H12" s="545"/>
      <c r="I12" s="545"/>
      <c r="J12" s="365"/>
      <c r="K12" s="366"/>
      <c r="L12" s="158"/>
      <c r="M12" s="159"/>
      <c r="N12" s="546"/>
      <c r="O12" s="15"/>
    </row>
    <row r="13" spans="1:15" x14ac:dyDescent="0.25">
      <c r="A13" s="532" t="s">
        <v>401</v>
      </c>
      <c r="B13" s="532" t="s">
        <v>391</v>
      </c>
      <c r="C13" s="532"/>
      <c r="D13" s="532"/>
      <c r="E13" s="532"/>
      <c r="F13" s="524"/>
      <c r="G13" s="170" t="s">
        <v>917</v>
      </c>
      <c r="H13" s="533"/>
      <c r="I13" s="533"/>
      <c r="J13" s="534"/>
      <c r="K13" s="535"/>
      <c r="L13" s="535"/>
      <c r="M13" s="535"/>
      <c r="N13" s="142"/>
    </row>
    <row r="14" spans="1:15" x14ac:dyDescent="0.25">
      <c r="A14" s="532" t="s">
        <v>401</v>
      </c>
      <c r="B14" s="532" t="s">
        <v>391</v>
      </c>
      <c r="C14" s="532" t="s">
        <v>434</v>
      </c>
      <c r="D14" s="532"/>
      <c r="E14" s="532"/>
      <c r="F14" s="524"/>
      <c r="G14" s="281" t="s">
        <v>670</v>
      </c>
      <c r="H14" s="543"/>
      <c r="I14" s="543"/>
      <c r="J14" s="544"/>
      <c r="K14" s="540"/>
      <c r="L14" s="540"/>
      <c r="M14" s="540"/>
      <c r="N14" s="540"/>
    </row>
    <row r="15" spans="1:15" ht="15" customHeight="1" x14ac:dyDescent="0.25">
      <c r="A15" s="524" t="s">
        <v>401</v>
      </c>
      <c r="B15" s="524" t="s">
        <v>391</v>
      </c>
      <c r="C15" s="524" t="s">
        <v>434</v>
      </c>
      <c r="D15" s="524" t="s">
        <v>434</v>
      </c>
      <c r="E15" s="532"/>
      <c r="F15" s="524"/>
      <c r="G15" s="547" t="s">
        <v>918</v>
      </c>
      <c r="H15" s="548">
        <v>1.5</v>
      </c>
      <c r="I15" s="548">
        <v>2.5</v>
      </c>
      <c r="J15" s="441">
        <f>(I15+H15)/2</f>
        <v>2</v>
      </c>
      <c r="K15" s="535" t="s">
        <v>51</v>
      </c>
      <c r="L15" s="549">
        <v>1</v>
      </c>
      <c r="M15" s="549" t="s">
        <v>49</v>
      </c>
      <c r="N15" s="550" t="s">
        <v>841</v>
      </c>
    </row>
    <row r="16" spans="1:15" s="23" customFormat="1" x14ac:dyDescent="0.2">
      <c r="A16" s="152"/>
      <c r="B16" s="152"/>
      <c r="C16" s="152"/>
      <c r="D16" s="152"/>
      <c r="E16" s="153"/>
      <c r="F16" s="154"/>
      <c r="G16" s="155"/>
      <c r="H16" s="545"/>
      <c r="I16" s="545"/>
      <c r="J16" s="365"/>
      <c r="K16" s="366"/>
      <c r="L16" s="158"/>
      <c r="M16" s="159"/>
      <c r="N16" s="546"/>
      <c r="O16" s="15"/>
    </row>
    <row r="17" spans="1:15" x14ac:dyDescent="0.25">
      <c r="A17" s="169" t="s">
        <v>401</v>
      </c>
      <c r="B17" s="169" t="s">
        <v>392</v>
      </c>
      <c r="C17" s="169"/>
      <c r="D17" s="169"/>
      <c r="E17" s="169"/>
      <c r="F17" s="171"/>
      <c r="G17" s="170" t="s">
        <v>919</v>
      </c>
      <c r="H17" s="533"/>
      <c r="I17" s="533"/>
      <c r="J17" s="551"/>
      <c r="K17" s="535"/>
      <c r="L17" s="535"/>
      <c r="M17" s="535"/>
      <c r="N17" s="142" t="s">
        <v>920</v>
      </c>
    </row>
    <row r="18" spans="1:15" x14ac:dyDescent="0.25">
      <c r="A18" s="169" t="s">
        <v>401</v>
      </c>
      <c r="B18" s="169" t="s">
        <v>392</v>
      </c>
      <c r="C18" s="169" t="s">
        <v>434</v>
      </c>
      <c r="D18" s="169"/>
      <c r="E18" s="169"/>
      <c r="F18" s="171"/>
      <c r="G18" s="170" t="s">
        <v>53</v>
      </c>
      <c r="H18" s="533"/>
      <c r="I18" s="533"/>
      <c r="J18" s="551"/>
      <c r="K18" s="535"/>
      <c r="L18" s="535"/>
      <c r="M18" s="535"/>
      <c r="N18" s="552" t="s">
        <v>922</v>
      </c>
    </row>
    <row r="19" spans="1:15" x14ac:dyDescent="0.25">
      <c r="A19" s="171" t="s">
        <v>401</v>
      </c>
      <c r="B19" s="171" t="s">
        <v>392</v>
      </c>
      <c r="C19" s="171" t="s">
        <v>434</v>
      </c>
      <c r="D19" s="171" t="s">
        <v>434</v>
      </c>
      <c r="E19" s="93"/>
      <c r="F19" s="94"/>
      <c r="G19" s="105" t="s">
        <v>921</v>
      </c>
      <c r="H19" s="538">
        <v>3</v>
      </c>
      <c r="I19" s="538">
        <v>7</v>
      </c>
      <c r="J19" s="448">
        <f>(I19+H19)/2</f>
        <v>5</v>
      </c>
      <c r="K19" s="535" t="s">
        <v>51</v>
      </c>
      <c r="L19" s="553">
        <v>1</v>
      </c>
      <c r="M19" s="535" t="s">
        <v>49</v>
      </c>
      <c r="N19" s="142" t="s">
        <v>923</v>
      </c>
    </row>
    <row r="20" spans="1:15" x14ac:dyDescent="0.25">
      <c r="A20" s="171" t="s">
        <v>401</v>
      </c>
      <c r="B20" s="171" t="s">
        <v>392</v>
      </c>
      <c r="C20" s="171" t="s">
        <v>434</v>
      </c>
      <c r="D20" s="171" t="s">
        <v>391</v>
      </c>
      <c r="E20" s="93"/>
      <c r="F20" s="94"/>
      <c r="G20" s="105" t="s">
        <v>921</v>
      </c>
      <c r="H20" s="538">
        <v>40</v>
      </c>
      <c r="I20" s="538">
        <v>45</v>
      </c>
      <c r="J20" s="448">
        <f>(I20+H20)/2</f>
        <v>42.5</v>
      </c>
      <c r="K20" s="535" t="s">
        <v>51</v>
      </c>
      <c r="L20" s="553">
        <v>8</v>
      </c>
      <c r="M20" s="535" t="s">
        <v>49</v>
      </c>
      <c r="N20" s="112"/>
    </row>
    <row r="21" spans="1:15" x14ac:dyDescent="0.25">
      <c r="A21" s="169" t="s">
        <v>401</v>
      </c>
      <c r="B21" s="169" t="s">
        <v>392</v>
      </c>
      <c r="C21" s="169" t="s">
        <v>391</v>
      </c>
      <c r="D21" s="169"/>
      <c r="E21" s="169"/>
      <c r="F21" s="171"/>
      <c r="G21" s="170" t="s">
        <v>57</v>
      </c>
      <c r="H21" s="533"/>
      <c r="I21" s="533"/>
      <c r="J21" s="551"/>
      <c r="K21" s="535"/>
      <c r="L21" s="535"/>
      <c r="M21" s="535"/>
      <c r="N21" s="552" t="s">
        <v>58</v>
      </c>
    </row>
    <row r="22" spans="1:15" s="651" customFormat="1" x14ac:dyDescent="0.25">
      <c r="A22" s="524" t="s">
        <v>401</v>
      </c>
      <c r="B22" s="524" t="s">
        <v>392</v>
      </c>
      <c r="C22" s="524" t="s">
        <v>391</v>
      </c>
      <c r="D22" s="524" t="s">
        <v>434</v>
      </c>
      <c r="E22" s="536"/>
      <c r="F22" s="537"/>
      <c r="G22" s="262" t="s">
        <v>930</v>
      </c>
      <c r="H22" s="539">
        <v>1</v>
      </c>
      <c r="I22" s="539">
        <v>2</v>
      </c>
      <c r="J22" s="441">
        <f>(I22+H22)/2</f>
        <v>1.5</v>
      </c>
      <c r="K22" s="540" t="s">
        <v>51</v>
      </c>
      <c r="L22" s="541">
        <v>1</v>
      </c>
      <c r="M22" s="540" t="s">
        <v>102</v>
      </c>
      <c r="N22" s="650" t="s">
        <v>1100</v>
      </c>
    </row>
    <row r="23" spans="1:15" x14ac:dyDescent="0.25">
      <c r="A23" s="169" t="s">
        <v>401</v>
      </c>
      <c r="B23" s="169" t="s">
        <v>392</v>
      </c>
      <c r="C23" s="169" t="s">
        <v>392</v>
      </c>
      <c r="D23" s="169"/>
      <c r="E23" s="169"/>
      <c r="F23" s="171"/>
      <c r="G23" s="170" t="s">
        <v>59</v>
      </c>
      <c r="H23" s="538"/>
      <c r="I23" s="538"/>
      <c r="J23" s="551"/>
      <c r="K23" s="535"/>
      <c r="L23" s="553"/>
      <c r="M23" s="535"/>
      <c r="N23" s="105" t="s">
        <v>60</v>
      </c>
    </row>
    <row r="24" spans="1:15" s="651" customFormat="1" ht="24.75" customHeight="1" x14ac:dyDescent="0.25">
      <c r="A24" s="524" t="s">
        <v>401</v>
      </c>
      <c r="B24" s="524" t="s">
        <v>392</v>
      </c>
      <c r="C24" s="524" t="s">
        <v>392</v>
      </c>
      <c r="D24" s="524" t="s">
        <v>434</v>
      </c>
      <c r="E24" s="536"/>
      <c r="F24" s="537"/>
      <c r="G24" s="262" t="s">
        <v>931</v>
      </c>
      <c r="H24" s="539">
        <v>4</v>
      </c>
      <c r="I24" s="539">
        <v>6</v>
      </c>
      <c r="J24" s="441">
        <f>(I24+H24)/2</f>
        <v>5</v>
      </c>
      <c r="K24" s="540" t="s">
        <v>51</v>
      </c>
      <c r="L24" s="541">
        <v>1</v>
      </c>
      <c r="M24" s="540" t="s">
        <v>49</v>
      </c>
      <c r="N24" s="650" t="s">
        <v>1101</v>
      </c>
    </row>
    <row r="25" spans="1:15" s="23" customFormat="1" x14ac:dyDescent="0.2">
      <c r="A25" s="152"/>
      <c r="B25" s="152"/>
      <c r="C25" s="152"/>
      <c r="D25" s="152"/>
      <c r="E25" s="153"/>
      <c r="F25" s="154"/>
      <c r="G25" s="155"/>
      <c r="H25" s="545"/>
      <c r="I25" s="545"/>
      <c r="J25" s="365"/>
      <c r="K25" s="366"/>
      <c r="L25" s="158"/>
      <c r="M25" s="159"/>
      <c r="N25" s="546"/>
      <c r="O25" s="15"/>
    </row>
    <row r="26" spans="1:15" x14ac:dyDescent="0.25">
      <c r="A26" s="169" t="s">
        <v>401</v>
      </c>
      <c r="B26" s="169" t="s">
        <v>393</v>
      </c>
      <c r="C26" s="169"/>
      <c r="D26" s="169"/>
      <c r="E26" s="169"/>
      <c r="F26" s="171"/>
      <c r="G26" s="170" t="s">
        <v>61</v>
      </c>
      <c r="H26" s="533"/>
      <c r="I26" s="533"/>
      <c r="J26" s="551"/>
      <c r="K26" s="535"/>
      <c r="L26" s="535"/>
      <c r="M26" s="535"/>
      <c r="N26" s="535"/>
    </row>
    <row r="27" spans="1:15" x14ac:dyDescent="0.25">
      <c r="A27" s="169" t="s">
        <v>401</v>
      </c>
      <c r="B27" s="169" t="s">
        <v>393</v>
      </c>
      <c r="C27" s="169" t="s">
        <v>434</v>
      </c>
      <c r="D27" s="169"/>
      <c r="E27" s="169"/>
      <c r="F27" s="109" t="s">
        <v>984</v>
      </c>
      <c r="G27" s="234" t="s">
        <v>147</v>
      </c>
      <c r="H27" s="538"/>
      <c r="I27" s="538"/>
      <c r="J27" s="551"/>
      <c r="K27" s="535"/>
      <c r="L27" s="553"/>
      <c r="M27" s="535"/>
      <c r="N27" s="535"/>
    </row>
    <row r="28" spans="1:15" ht="130.9" customHeight="1" x14ac:dyDescent="0.25">
      <c r="A28" s="644" t="s">
        <v>1090</v>
      </c>
      <c r="B28" s="645"/>
      <c r="C28" s="645"/>
      <c r="D28" s="645"/>
      <c r="E28" s="645"/>
      <c r="F28" s="645"/>
      <c r="G28" s="645"/>
      <c r="H28" s="645"/>
      <c r="I28" s="645"/>
      <c r="J28" s="645"/>
      <c r="K28" s="645"/>
      <c r="L28" s="645"/>
      <c r="M28" s="645"/>
      <c r="N28" s="646"/>
    </row>
    <row r="29" spans="1:15" x14ac:dyDescent="0.25">
      <c r="A29" s="171" t="s">
        <v>401</v>
      </c>
      <c r="B29" s="171" t="s">
        <v>393</v>
      </c>
      <c r="C29" s="171" t="s">
        <v>434</v>
      </c>
      <c r="D29" s="171" t="s">
        <v>434</v>
      </c>
      <c r="E29" s="93"/>
      <c r="F29" s="109" t="s">
        <v>984</v>
      </c>
      <c r="G29" s="110" t="s">
        <v>925</v>
      </c>
      <c r="H29" s="538"/>
      <c r="I29" s="538">
        <v>100</v>
      </c>
      <c r="J29" s="551"/>
      <c r="K29" s="535" t="s">
        <v>50</v>
      </c>
      <c r="L29" s="553" t="s">
        <v>148</v>
      </c>
      <c r="M29" s="535" t="s">
        <v>49</v>
      </c>
      <c r="N29" s="110" t="s">
        <v>924</v>
      </c>
    </row>
    <row r="30" spans="1:15" x14ac:dyDescent="0.25">
      <c r="A30" s="171" t="s">
        <v>401</v>
      </c>
      <c r="B30" s="171" t="s">
        <v>393</v>
      </c>
      <c r="C30" s="171" t="s">
        <v>434</v>
      </c>
      <c r="D30" s="171" t="s">
        <v>391</v>
      </c>
      <c r="E30" s="108"/>
      <c r="F30" s="109" t="s">
        <v>984</v>
      </c>
      <c r="G30" s="110" t="s">
        <v>925</v>
      </c>
      <c r="H30" s="538"/>
      <c r="I30" s="538">
        <v>250</v>
      </c>
      <c r="J30" s="551"/>
      <c r="K30" s="535" t="s">
        <v>50</v>
      </c>
      <c r="L30" s="553" t="s">
        <v>149</v>
      </c>
      <c r="M30" s="535" t="s">
        <v>49</v>
      </c>
      <c r="N30" s="110" t="s">
        <v>924</v>
      </c>
    </row>
    <row r="31" spans="1:15" x14ac:dyDescent="0.25">
      <c r="A31" s="171" t="s">
        <v>401</v>
      </c>
      <c r="B31" s="171" t="s">
        <v>393</v>
      </c>
      <c r="C31" s="171" t="s">
        <v>434</v>
      </c>
      <c r="D31" s="171" t="s">
        <v>392</v>
      </c>
      <c r="E31" s="108"/>
      <c r="F31" s="109" t="s">
        <v>984</v>
      </c>
      <c r="G31" s="110" t="s">
        <v>925</v>
      </c>
      <c r="H31" s="538"/>
      <c r="I31" s="538">
        <v>500</v>
      </c>
      <c r="J31" s="551"/>
      <c r="K31" s="535" t="s">
        <v>50</v>
      </c>
      <c r="L31" s="553" t="s">
        <v>150</v>
      </c>
      <c r="M31" s="535" t="s">
        <v>49</v>
      </c>
      <c r="N31" s="110" t="s">
        <v>924</v>
      </c>
    </row>
    <row r="32" spans="1:15" x14ac:dyDescent="0.25">
      <c r="A32" s="171" t="s">
        <v>401</v>
      </c>
      <c r="B32" s="171" t="s">
        <v>393</v>
      </c>
      <c r="C32" s="171" t="s">
        <v>434</v>
      </c>
      <c r="D32" s="171" t="s">
        <v>393</v>
      </c>
      <c r="E32" s="108"/>
      <c r="F32" s="109" t="s">
        <v>984</v>
      </c>
      <c r="G32" s="110" t="s">
        <v>925</v>
      </c>
      <c r="H32" s="538"/>
      <c r="I32" s="538">
        <v>750</v>
      </c>
      <c r="J32" s="551"/>
      <c r="K32" s="535" t="s">
        <v>50</v>
      </c>
      <c r="L32" s="553" t="s">
        <v>151</v>
      </c>
      <c r="M32" s="535" t="s">
        <v>49</v>
      </c>
      <c r="N32" s="110" t="s">
        <v>924</v>
      </c>
    </row>
    <row r="33" spans="1:15" ht="44.45" customHeight="1" x14ac:dyDescent="0.25">
      <c r="A33" s="171" t="s">
        <v>401</v>
      </c>
      <c r="B33" s="171" t="s">
        <v>393</v>
      </c>
      <c r="C33" s="171" t="s">
        <v>434</v>
      </c>
      <c r="D33" s="171" t="s">
        <v>395</v>
      </c>
      <c r="E33" s="108"/>
      <c r="F33" s="109" t="s">
        <v>984</v>
      </c>
      <c r="G33" s="110" t="s">
        <v>925</v>
      </c>
      <c r="H33" s="554"/>
      <c r="I33" s="538" t="s">
        <v>183</v>
      </c>
      <c r="J33" s="551"/>
      <c r="K33" s="535"/>
      <c r="L33" s="553" t="s">
        <v>152</v>
      </c>
      <c r="M33" s="535" t="s">
        <v>49</v>
      </c>
      <c r="N33" s="110" t="s">
        <v>924</v>
      </c>
    </row>
    <row r="34" spans="1:15" x14ac:dyDescent="0.25">
      <c r="A34" s="169" t="s">
        <v>401</v>
      </c>
      <c r="B34" s="169" t="s">
        <v>393</v>
      </c>
      <c r="C34" s="169" t="s">
        <v>391</v>
      </c>
      <c r="D34" s="169"/>
      <c r="E34" s="169"/>
      <c r="F34" s="109" t="s">
        <v>984</v>
      </c>
      <c r="G34" s="234" t="s">
        <v>926</v>
      </c>
      <c r="H34" s="538"/>
      <c r="I34" s="538"/>
      <c r="J34" s="551"/>
      <c r="K34" s="535"/>
      <c r="L34" s="553"/>
      <c r="M34" s="535"/>
      <c r="N34" s="535"/>
    </row>
    <row r="35" spans="1:15" ht="30" customHeight="1" x14ac:dyDescent="0.25">
      <c r="A35" s="644" t="s">
        <v>842</v>
      </c>
      <c r="B35" s="645"/>
      <c r="C35" s="645"/>
      <c r="D35" s="645"/>
      <c r="E35" s="645"/>
      <c r="F35" s="645"/>
      <c r="G35" s="645"/>
      <c r="H35" s="645"/>
      <c r="I35" s="645"/>
      <c r="J35" s="645"/>
      <c r="K35" s="645"/>
      <c r="L35" s="645"/>
      <c r="M35" s="645"/>
      <c r="N35" s="646"/>
    </row>
    <row r="36" spans="1:15" x14ac:dyDescent="0.25">
      <c r="A36" s="171" t="s">
        <v>401</v>
      </c>
      <c r="B36" s="171" t="s">
        <v>393</v>
      </c>
      <c r="C36" s="171" t="s">
        <v>391</v>
      </c>
      <c r="D36" s="171" t="s">
        <v>434</v>
      </c>
      <c r="E36" s="108"/>
      <c r="F36" s="109" t="s">
        <v>984</v>
      </c>
      <c r="G36" s="110" t="s">
        <v>927</v>
      </c>
      <c r="H36" s="538"/>
      <c r="I36" s="538">
        <v>100</v>
      </c>
      <c r="J36" s="551"/>
      <c r="K36" s="535" t="s">
        <v>50</v>
      </c>
      <c r="L36" s="553" t="s">
        <v>148</v>
      </c>
      <c r="M36" s="535" t="s">
        <v>49</v>
      </c>
      <c r="N36" s="110" t="s">
        <v>924</v>
      </c>
    </row>
    <row r="37" spans="1:15" x14ac:dyDescent="0.25">
      <c r="A37" s="171" t="s">
        <v>401</v>
      </c>
      <c r="B37" s="171" t="s">
        <v>393</v>
      </c>
      <c r="C37" s="171" t="s">
        <v>391</v>
      </c>
      <c r="D37" s="171" t="s">
        <v>391</v>
      </c>
      <c r="E37" s="108"/>
      <c r="F37" s="109" t="s">
        <v>984</v>
      </c>
      <c r="G37" s="110" t="s">
        <v>927</v>
      </c>
      <c r="H37" s="538"/>
      <c r="I37" s="538">
        <v>250</v>
      </c>
      <c r="J37" s="551"/>
      <c r="K37" s="535" t="s">
        <v>50</v>
      </c>
      <c r="L37" s="553" t="s">
        <v>149</v>
      </c>
      <c r="M37" s="535" t="s">
        <v>49</v>
      </c>
      <c r="N37" s="110" t="s">
        <v>924</v>
      </c>
    </row>
    <row r="38" spans="1:15" x14ac:dyDescent="0.25">
      <c r="A38" s="171" t="s">
        <v>401</v>
      </c>
      <c r="B38" s="171" t="s">
        <v>393</v>
      </c>
      <c r="C38" s="171" t="s">
        <v>391</v>
      </c>
      <c r="D38" s="171" t="s">
        <v>392</v>
      </c>
      <c r="E38" s="108"/>
      <c r="F38" s="109" t="s">
        <v>984</v>
      </c>
      <c r="G38" s="110" t="s">
        <v>927</v>
      </c>
      <c r="H38" s="538"/>
      <c r="I38" s="538">
        <v>500</v>
      </c>
      <c r="J38" s="551"/>
      <c r="K38" s="535" t="s">
        <v>50</v>
      </c>
      <c r="L38" s="553" t="s">
        <v>150</v>
      </c>
      <c r="M38" s="535" t="s">
        <v>49</v>
      </c>
      <c r="N38" s="110" t="s">
        <v>924</v>
      </c>
    </row>
    <row r="39" spans="1:15" x14ac:dyDescent="0.25">
      <c r="A39" s="169" t="s">
        <v>401</v>
      </c>
      <c r="B39" s="169" t="s">
        <v>393</v>
      </c>
      <c r="C39" s="169" t="s">
        <v>392</v>
      </c>
      <c r="D39" s="171"/>
      <c r="E39" s="108"/>
      <c r="F39" s="109" t="s">
        <v>984</v>
      </c>
      <c r="G39" s="234" t="s">
        <v>928</v>
      </c>
      <c r="H39" s="538"/>
      <c r="I39" s="538"/>
      <c r="J39" s="551"/>
      <c r="K39" s="535"/>
      <c r="L39" s="553"/>
      <c r="M39" s="535"/>
      <c r="N39" s="110"/>
    </row>
    <row r="40" spans="1:15" x14ac:dyDescent="0.25">
      <c r="A40" s="171" t="s">
        <v>401</v>
      </c>
      <c r="B40" s="171" t="s">
        <v>393</v>
      </c>
      <c r="C40" s="171" t="s">
        <v>392</v>
      </c>
      <c r="D40" s="171" t="s">
        <v>434</v>
      </c>
      <c r="E40" s="108"/>
      <c r="F40" s="109" t="s">
        <v>984</v>
      </c>
      <c r="G40" s="110" t="s">
        <v>929</v>
      </c>
      <c r="H40" s="538"/>
      <c r="I40" s="538">
        <v>100</v>
      </c>
      <c r="J40" s="551"/>
      <c r="K40" s="535" t="s">
        <v>50</v>
      </c>
      <c r="L40" s="553" t="s">
        <v>101</v>
      </c>
      <c r="M40" s="535" t="s">
        <v>49</v>
      </c>
      <c r="N40" s="110" t="s">
        <v>924</v>
      </c>
    </row>
    <row r="41" spans="1:15" x14ac:dyDescent="0.25">
      <c r="A41" s="171" t="s">
        <v>401</v>
      </c>
      <c r="B41" s="171" t="s">
        <v>393</v>
      </c>
      <c r="C41" s="171" t="s">
        <v>392</v>
      </c>
      <c r="D41" s="171" t="s">
        <v>391</v>
      </c>
      <c r="E41" s="108"/>
      <c r="F41" s="109" t="s">
        <v>984</v>
      </c>
      <c r="G41" s="110" t="s">
        <v>929</v>
      </c>
      <c r="H41" s="538"/>
      <c r="I41" s="538">
        <v>250</v>
      </c>
      <c r="J41" s="551"/>
      <c r="K41" s="535" t="s">
        <v>50</v>
      </c>
      <c r="L41" s="553" t="s">
        <v>153</v>
      </c>
      <c r="M41" s="535" t="s">
        <v>49</v>
      </c>
      <c r="N41" s="110" t="s">
        <v>924</v>
      </c>
    </row>
    <row r="42" spans="1:15" x14ac:dyDescent="0.25">
      <c r="A42" s="171" t="s">
        <v>401</v>
      </c>
      <c r="B42" s="171" t="s">
        <v>393</v>
      </c>
      <c r="C42" s="171" t="s">
        <v>392</v>
      </c>
      <c r="D42" s="171" t="s">
        <v>392</v>
      </c>
      <c r="E42" s="108"/>
      <c r="F42" s="109" t="s">
        <v>984</v>
      </c>
      <c r="G42" s="110" t="s">
        <v>929</v>
      </c>
      <c r="H42" s="538"/>
      <c r="I42" s="538">
        <v>500</v>
      </c>
      <c r="J42" s="551"/>
      <c r="K42" s="535" t="s">
        <v>50</v>
      </c>
      <c r="L42" s="553" t="s">
        <v>154</v>
      </c>
      <c r="M42" s="535" t="s">
        <v>49</v>
      </c>
      <c r="N42" s="110" t="s">
        <v>924</v>
      </c>
    </row>
    <row r="43" spans="1:15" x14ac:dyDescent="0.25">
      <c r="A43" s="171" t="s">
        <v>401</v>
      </c>
      <c r="B43" s="171" t="s">
        <v>393</v>
      </c>
      <c r="C43" s="171" t="s">
        <v>392</v>
      </c>
      <c r="D43" s="171" t="s">
        <v>393</v>
      </c>
      <c r="E43" s="108"/>
      <c r="F43" s="109" t="s">
        <v>984</v>
      </c>
      <c r="G43" s="110" t="s">
        <v>929</v>
      </c>
      <c r="H43" s="538"/>
      <c r="I43" s="538">
        <v>750</v>
      </c>
      <c r="J43" s="551"/>
      <c r="K43" s="535" t="s">
        <v>50</v>
      </c>
      <c r="L43" s="553" t="s">
        <v>155</v>
      </c>
      <c r="M43" s="535" t="s">
        <v>49</v>
      </c>
      <c r="N43" s="110" t="s">
        <v>924</v>
      </c>
    </row>
    <row r="44" spans="1:15" ht="42" customHeight="1" x14ac:dyDescent="0.25">
      <c r="A44" s="171" t="s">
        <v>401</v>
      </c>
      <c r="B44" s="171" t="s">
        <v>393</v>
      </c>
      <c r="C44" s="171" t="s">
        <v>392</v>
      </c>
      <c r="D44" s="171" t="s">
        <v>395</v>
      </c>
      <c r="E44" s="108"/>
      <c r="F44" s="109" t="s">
        <v>984</v>
      </c>
      <c r="G44" s="110" t="s">
        <v>929</v>
      </c>
      <c r="H44" s="538"/>
      <c r="I44" s="538" t="s">
        <v>183</v>
      </c>
      <c r="J44" s="551"/>
      <c r="K44" s="535"/>
      <c r="L44" s="553" t="s">
        <v>152</v>
      </c>
      <c r="M44" s="535" t="s">
        <v>49</v>
      </c>
      <c r="N44" s="110" t="s">
        <v>924</v>
      </c>
    </row>
    <row r="45" spans="1:15" s="23" customFormat="1" x14ac:dyDescent="0.2">
      <c r="A45" s="152"/>
      <c r="B45" s="152"/>
      <c r="C45" s="152"/>
      <c r="D45" s="152"/>
      <c r="E45" s="153"/>
      <c r="F45" s="154"/>
      <c r="G45" s="155"/>
      <c r="H45" s="545"/>
      <c r="I45" s="545"/>
      <c r="J45" s="365"/>
      <c r="K45" s="366"/>
      <c r="L45" s="158"/>
      <c r="M45" s="159"/>
      <c r="N45" s="546"/>
      <c r="O45" s="15"/>
    </row>
    <row r="46" spans="1:15" s="65" customFormat="1" ht="15" customHeight="1" x14ac:dyDescent="0.2">
      <c r="A46" s="169" t="s">
        <v>401</v>
      </c>
      <c r="B46" s="169" t="s">
        <v>395</v>
      </c>
      <c r="C46" s="169"/>
      <c r="D46" s="169"/>
      <c r="E46" s="169"/>
      <c r="F46" s="169"/>
      <c r="G46" s="170" t="s">
        <v>816</v>
      </c>
      <c r="H46" s="555"/>
      <c r="I46" s="555"/>
      <c r="J46" s="556"/>
      <c r="K46" s="557"/>
      <c r="L46" s="557"/>
      <c r="M46" s="557"/>
      <c r="N46" s="170"/>
    </row>
    <row r="47" spans="1:15" s="65" customFormat="1" ht="15" customHeight="1" x14ac:dyDescent="0.2">
      <c r="A47" s="169" t="s">
        <v>401</v>
      </c>
      <c r="B47" s="169" t="s">
        <v>395</v>
      </c>
      <c r="C47" s="169" t="s">
        <v>434</v>
      </c>
      <c r="D47" s="169"/>
      <c r="E47" s="169"/>
      <c r="F47" s="169"/>
      <c r="G47" s="234" t="s">
        <v>62</v>
      </c>
      <c r="H47" s="558"/>
      <c r="I47" s="558"/>
      <c r="J47" s="556"/>
      <c r="K47" s="557"/>
      <c r="L47" s="559"/>
      <c r="M47" s="557"/>
      <c r="N47" s="110" t="s">
        <v>63</v>
      </c>
    </row>
    <row r="48" spans="1:15" s="65" customFormat="1" ht="15" customHeight="1" x14ac:dyDescent="0.2">
      <c r="A48" s="171" t="s">
        <v>401</v>
      </c>
      <c r="B48" s="171" t="s">
        <v>395</v>
      </c>
      <c r="C48" s="171" t="s">
        <v>434</v>
      </c>
      <c r="D48" s="171" t="s">
        <v>434</v>
      </c>
      <c r="E48" s="108"/>
      <c r="F48" s="109"/>
      <c r="G48" s="110" t="s">
        <v>829</v>
      </c>
      <c r="H48" s="538">
        <v>1</v>
      </c>
      <c r="I48" s="538">
        <v>1</v>
      </c>
      <c r="J48" s="441">
        <f>(I48+H48)/2</f>
        <v>1</v>
      </c>
      <c r="K48" s="535" t="s">
        <v>51</v>
      </c>
      <c r="L48" s="553">
        <v>3</v>
      </c>
      <c r="M48" s="535" t="s">
        <v>49</v>
      </c>
      <c r="N48" s="110"/>
    </row>
    <row r="49" spans="1:15" s="65" customFormat="1" ht="15" customHeight="1" x14ac:dyDescent="0.2">
      <c r="A49" s="171" t="s">
        <v>401</v>
      </c>
      <c r="B49" s="171" t="s">
        <v>395</v>
      </c>
      <c r="C49" s="171" t="s">
        <v>434</v>
      </c>
      <c r="D49" s="171" t="s">
        <v>391</v>
      </c>
      <c r="E49" s="108"/>
      <c r="F49" s="109"/>
      <c r="G49" s="110" t="s">
        <v>843</v>
      </c>
      <c r="H49" s="538">
        <v>1</v>
      </c>
      <c r="I49" s="538">
        <v>1</v>
      </c>
      <c r="J49" s="441">
        <f>(I49+H49)/2</f>
        <v>1</v>
      </c>
      <c r="K49" s="535" t="s">
        <v>51</v>
      </c>
      <c r="L49" s="553">
        <v>6</v>
      </c>
      <c r="M49" s="535" t="s">
        <v>49</v>
      </c>
      <c r="N49" s="110"/>
    </row>
    <row r="50" spans="1:15" s="23" customFormat="1" x14ac:dyDescent="0.2">
      <c r="A50" s="152"/>
      <c r="B50" s="152"/>
      <c r="C50" s="152"/>
      <c r="D50" s="152"/>
      <c r="E50" s="153"/>
      <c r="F50" s="154"/>
      <c r="G50" s="155"/>
      <c r="H50" s="545"/>
      <c r="I50" s="545"/>
      <c r="J50" s="365"/>
      <c r="K50" s="366"/>
      <c r="L50" s="158"/>
      <c r="M50" s="159"/>
      <c r="N50" s="546"/>
      <c r="O50" s="15"/>
    </row>
    <row r="51" spans="1:15" s="45" customFormat="1" ht="12.75" x14ac:dyDescent="0.2">
      <c r="A51" s="169" t="s">
        <v>401</v>
      </c>
      <c r="B51" s="169" t="s">
        <v>397</v>
      </c>
      <c r="C51" s="271"/>
      <c r="D51" s="255"/>
      <c r="E51" s="560"/>
      <c r="F51" s="561"/>
      <c r="G51" s="102" t="s">
        <v>937</v>
      </c>
      <c r="H51" s="562"/>
      <c r="I51" s="562"/>
      <c r="J51" s="563"/>
      <c r="K51" s="562"/>
      <c r="L51" s="562"/>
      <c r="M51" s="562"/>
      <c r="N51" s="564"/>
    </row>
    <row r="52" spans="1:15" s="65" customFormat="1" ht="15" customHeight="1" x14ac:dyDescent="0.2">
      <c r="A52" s="169" t="s">
        <v>401</v>
      </c>
      <c r="B52" s="169" t="s">
        <v>397</v>
      </c>
      <c r="C52" s="169" t="s">
        <v>434</v>
      </c>
      <c r="D52" s="169"/>
      <c r="E52" s="169"/>
      <c r="F52" s="169"/>
      <c r="G52" s="234" t="s">
        <v>934</v>
      </c>
      <c r="H52" s="558"/>
      <c r="I52" s="558"/>
      <c r="J52" s="556"/>
      <c r="K52" s="557"/>
      <c r="L52" s="559"/>
      <c r="M52" s="557"/>
      <c r="N52" s="234"/>
    </row>
    <row r="53" spans="1:15" s="653" customFormat="1" ht="12.75" x14ac:dyDescent="0.2">
      <c r="A53" s="524" t="s">
        <v>401</v>
      </c>
      <c r="B53" s="524" t="s">
        <v>397</v>
      </c>
      <c r="C53" s="524" t="s">
        <v>434</v>
      </c>
      <c r="D53" s="524" t="s">
        <v>434</v>
      </c>
      <c r="E53" s="261"/>
      <c r="F53" s="262"/>
      <c r="G53" s="262" t="s">
        <v>488</v>
      </c>
      <c r="H53" s="652">
        <v>500</v>
      </c>
      <c r="I53" s="652">
        <v>600</v>
      </c>
      <c r="J53" s="441">
        <f>(I53+H53)/2</f>
        <v>550</v>
      </c>
      <c r="K53" s="652" t="s">
        <v>238</v>
      </c>
      <c r="L53" s="652">
        <v>1</v>
      </c>
      <c r="M53" s="652" t="s">
        <v>102</v>
      </c>
      <c r="N53" s="262" t="s">
        <v>1102</v>
      </c>
    </row>
    <row r="54" spans="1:15" s="65" customFormat="1" ht="12.75" x14ac:dyDescent="0.2">
      <c r="A54" s="171" t="s">
        <v>401</v>
      </c>
      <c r="B54" s="171" t="s">
        <v>397</v>
      </c>
      <c r="C54" s="171" t="s">
        <v>434</v>
      </c>
      <c r="D54" s="171" t="s">
        <v>391</v>
      </c>
      <c r="E54" s="272"/>
      <c r="F54" s="105"/>
      <c r="G54" s="105" t="s">
        <v>487</v>
      </c>
      <c r="H54" s="538">
        <v>5</v>
      </c>
      <c r="I54" s="538">
        <v>5</v>
      </c>
      <c r="J54" s="441">
        <f t="shared" ref="J54:J59" si="0">(I54+H54)/2</f>
        <v>5</v>
      </c>
      <c r="K54" s="296" t="s">
        <v>238</v>
      </c>
      <c r="L54" s="553">
        <v>1</v>
      </c>
      <c r="M54" s="296" t="s">
        <v>49</v>
      </c>
      <c r="N54" s="105" t="s">
        <v>486</v>
      </c>
    </row>
    <row r="55" spans="1:15" s="65" customFormat="1" ht="25.5" x14ac:dyDescent="0.2">
      <c r="A55" s="171" t="s">
        <v>401</v>
      </c>
      <c r="B55" s="171" t="s">
        <v>397</v>
      </c>
      <c r="C55" s="171" t="s">
        <v>434</v>
      </c>
      <c r="D55" s="171" t="s">
        <v>392</v>
      </c>
      <c r="E55" s="272"/>
      <c r="F55" s="105"/>
      <c r="G55" s="105" t="s">
        <v>932</v>
      </c>
      <c r="H55" s="538">
        <v>8</v>
      </c>
      <c r="I55" s="538">
        <v>10</v>
      </c>
      <c r="J55" s="441">
        <f t="shared" si="0"/>
        <v>9</v>
      </c>
      <c r="K55" s="296" t="s">
        <v>51</v>
      </c>
      <c r="L55" s="553">
        <v>8</v>
      </c>
      <c r="M55" s="296" t="s">
        <v>49</v>
      </c>
      <c r="N55" s="105" t="s">
        <v>1103</v>
      </c>
    </row>
    <row r="56" spans="1:15" s="65" customFormat="1" ht="25.5" x14ac:dyDescent="0.2">
      <c r="A56" s="171" t="s">
        <v>401</v>
      </c>
      <c r="B56" s="171" t="s">
        <v>397</v>
      </c>
      <c r="C56" s="171" t="s">
        <v>434</v>
      </c>
      <c r="D56" s="171" t="s">
        <v>393</v>
      </c>
      <c r="E56" s="272"/>
      <c r="F56" s="105"/>
      <c r="G56" s="105" t="s">
        <v>933</v>
      </c>
      <c r="H56" s="538">
        <v>7</v>
      </c>
      <c r="I56" s="538">
        <v>9</v>
      </c>
      <c r="J56" s="441">
        <f t="shared" si="0"/>
        <v>8</v>
      </c>
      <c r="K56" s="296" t="s">
        <v>51</v>
      </c>
      <c r="L56" s="553">
        <v>8</v>
      </c>
      <c r="M56" s="296" t="s">
        <v>49</v>
      </c>
      <c r="N56" s="105" t="s">
        <v>1103</v>
      </c>
    </row>
    <row r="57" spans="1:15" s="65" customFormat="1" ht="15" customHeight="1" x14ac:dyDescent="0.2">
      <c r="A57" s="169" t="s">
        <v>401</v>
      </c>
      <c r="B57" s="169" t="s">
        <v>397</v>
      </c>
      <c r="C57" s="169" t="s">
        <v>391</v>
      </c>
      <c r="D57" s="169"/>
      <c r="E57" s="169"/>
      <c r="F57" s="169"/>
      <c r="G57" s="234" t="s">
        <v>485</v>
      </c>
      <c r="H57" s="558"/>
      <c r="I57" s="558"/>
      <c r="J57" s="441"/>
      <c r="K57" s="557"/>
      <c r="L57" s="559"/>
      <c r="M57" s="557"/>
      <c r="N57" s="234"/>
    </row>
    <row r="58" spans="1:15" s="654" customFormat="1" ht="25.5" x14ac:dyDescent="0.25">
      <c r="A58" s="524"/>
      <c r="B58" s="524" t="s">
        <v>397</v>
      </c>
      <c r="C58" s="524" t="s">
        <v>391</v>
      </c>
      <c r="D58" s="524" t="s">
        <v>434</v>
      </c>
      <c r="E58" s="261"/>
      <c r="F58" s="262"/>
      <c r="G58" s="262" t="s">
        <v>935</v>
      </c>
      <c r="H58" s="652">
        <v>110</v>
      </c>
      <c r="I58" s="652">
        <v>130</v>
      </c>
      <c r="J58" s="441">
        <f t="shared" si="0"/>
        <v>120</v>
      </c>
      <c r="K58" s="652" t="s">
        <v>238</v>
      </c>
      <c r="L58" s="652">
        <v>1</v>
      </c>
      <c r="M58" s="652" t="s">
        <v>49</v>
      </c>
      <c r="N58" s="262" t="s">
        <v>1104</v>
      </c>
    </row>
    <row r="59" spans="1:15" s="654" customFormat="1" ht="25.5" x14ac:dyDescent="0.25">
      <c r="A59" s="524" t="s">
        <v>401</v>
      </c>
      <c r="B59" s="524" t="s">
        <v>397</v>
      </c>
      <c r="C59" s="524" t="s">
        <v>391</v>
      </c>
      <c r="D59" s="524" t="s">
        <v>391</v>
      </c>
      <c r="E59" s="261"/>
      <c r="F59" s="262"/>
      <c r="G59" s="262" t="s">
        <v>936</v>
      </c>
      <c r="H59" s="652">
        <v>100</v>
      </c>
      <c r="I59" s="652">
        <v>120</v>
      </c>
      <c r="J59" s="441">
        <f t="shared" si="0"/>
        <v>110</v>
      </c>
      <c r="K59" s="652" t="s">
        <v>238</v>
      </c>
      <c r="L59" s="652">
        <v>1</v>
      </c>
      <c r="M59" s="652" t="s">
        <v>49</v>
      </c>
      <c r="N59" s="262" t="s">
        <v>1105</v>
      </c>
    </row>
    <row r="60" spans="1:15" s="8" customFormat="1" x14ac:dyDescent="0.2">
      <c r="A60" s="33"/>
      <c r="B60" s="34"/>
      <c r="C60" s="34"/>
      <c r="D60" s="35"/>
      <c r="E60" s="35"/>
      <c r="F60" s="34"/>
      <c r="G60" s="51"/>
      <c r="H60" s="67"/>
      <c r="I60" s="67"/>
      <c r="J60" s="36"/>
      <c r="K60" s="37"/>
      <c r="L60" s="38"/>
      <c r="M60" s="38"/>
      <c r="N60" s="38"/>
    </row>
    <row r="61" spans="1:15" s="8" customFormat="1" x14ac:dyDescent="0.2">
      <c r="A61" s="39"/>
      <c r="B61" s="40"/>
      <c r="C61" s="40"/>
      <c r="D61" s="41"/>
      <c r="E61" s="41"/>
      <c r="F61" s="40"/>
      <c r="G61" s="42"/>
      <c r="H61" s="67"/>
      <c r="I61" s="67"/>
      <c r="J61" s="36"/>
      <c r="K61" s="37"/>
      <c r="L61" s="38"/>
      <c r="M61" s="38"/>
      <c r="N61" s="38"/>
    </row>
    <row r="62" spans="1:15" s="8" customFormat="1" ht="11.25" customHeight="1" x14ac:dyDescent="0.25">
      <c r="A62" s="12"/>
      <c r="B62" s="13"/>
      <c r="C62" s="14"/>
      <c r="D62" s="13"/>
      <c r="E62" s="13"/>
      <c r="F62" s="11"/>
      <c r="G62" s="16"/>
      <c r="H62" s="66"/>
      <c r="I62" s="66"/>
      <c r="J62" s="47"/>
      <c r="K62" s="47"/>
      <c r="L62" s="47"/>
      <c r="M62" s="47"/>
      <c r="N62" s="50"/>
    </row>
    <row r="63" spans="1:15" s="8" customFormat="1" ht="11.25" customHeight="1" x14ac:dyDescent="0.25">
      <c r="A63" s="12"/>
      <c r="B63" s="13"/>
      <c r="C63" s="14"/>
      <c r="D63" s="13"/>
      <c r="E63" s="13"/>
      <c r="F63" s="11"/>
      <c r="G63" s="16"/>
      <c r="H63" s="66"/>
      <c r="I63" s="66"/>
      <c r="J63" s="47"/>
      <c r="K63" s="47"/>
      <c r="L63" s="47"/>
      <c r="M63" s="47"/>
      <c r="N63" s="50"/>
    </row>
    <row r="64" spans="1:15" s="8" customFormat="1" ht="11.25" customHeight="1" x14ac:dyDescent="0.25">
      <c r="A64" s="12"/>
      <c r="B64" s="13"/>
      <c r="C64" s="14"/>
      <c r="D64" s="13"/>
      <c r="E64" s="13"/>
      <c r="F64" s="11"/>
      <c r="G64" s="16"/>
      <c r="H64" s="66"/>
      <c r="I64" s="66"/>
      <c r="J64" s="47"/>
      <c r="K64" s="47"/>
      <c r="L64" s="47"/>
      <c r="M64" s="47"/>
      <c r="N64" s="50"/>
    </row>
    <row r="65" spans="1:14" s="8" customFormat="1" ht="11.25" customHeight="1" x14ac:dyDescent="0.25">
      <c r="A65" s="12"/>
      <c r="B65" s="13"/>
      <c r="C65" s="14"/>
      <c r="D65" s="13"/>
      <c r="E65" s="13"/>
      <c r="F65" s="11"/>
      <c r="G65" s="16"/>
      <c r="H65" s="66"/>
      <c r="I65" s="66"/>
      <c r="J65" s="47"/>
      <c r="K65" s="47"/>
      <c r="L65" s="47"/>
      <c r="M65" s="47"/>
      <c r="N65" s="50"/>
    </row>
    <row r="66" spans="1:14" s="8" customFormat="1" ht="11.25" customHeight="1" x14ac:dyDescent="0.25">
      <c r="A66" s="12"/>
      <c r="B66" s="13"/>
      <c r="C66" s="14"/>
      <c r="D66" s="13"/>
      <c r="E66" s="13"/>
      <c r="F66" s="11"/>
      <c r="G66" s="16"/>
      <c r="H66" s="66"/>
      <c r="I66" s="66"/>
      <c r="J66" s="47"/>
      <c r="K66" s="47"/>
      <c r="L66" s="47"/>
      <c r="M66" s="47"/>
      <c r="N66" s="50"/>
    </row>
    <row r="67" spans="1:14" s="8" customFormat="1" ht="11.25" customHeight="1" x14ac:dyDescent="0.25">
      <c r="A67" s="12"/>
      <c r="B67" s="13"/>
      <c r="C67" s="14"/>
      <c r="D67" s="13"/>
      <c r="E67" s="13"/>
      <c r="F67" s="11"/>
      <c r="G67" s="16"/>
      <c r="H67" s="66"/>
      <c r="I67" s="66"/>
      <c r="J67" s="47"/>
      <c r="K67" s="47"/>
      <c r="L67" s="47"/>
      <c r="M67" s="47"/>
      <c r="N67" s="50"/>
    </row>
    <row r="68" spans="1:14" s="8" customFormat="1" ht="11.25" customHeight="1" x14ac:dyDescent="0.25">
      <c r="A68" s="12"/>
      <c r="B68" s="13"/>
      <c r="C68" s="14"/>
      <c r="D68" s="13"/>
      <c r="E68" s="13"/>
      <c r="F68" s="11"/>
      <c r="G68" s="16"/>
      <c r="H68" s="66"/>
      <c r="I68" s="66"/>
      <c r="J68" s="47"/>
      <c r="K68" s="47"/>
      <c r="L68" s="47"/>
      <c r="M68" s="47"/>
      <c r="N68" s="50"/>
    </row>
    <row r="69" spans="1:14" s="8" customFormat="1" ht="11.25" customHeight="1" x14ac:dyDescent="0.25">
      <c r="A69" s="12"/>
      <c r="B69" s="13"/>
      <c r="C69" s="14"/>
      <c r="D69" s="13"/>
      <c r="E69" s="13"/>
      <c r="F69" s="11"/>
      <c r="G69" s="16"/>
      <c r="H69" s="66"/>
      <c r="I69" s="66"/>
      <c r="J69" s="47"/>
      <c r="K69" s="47"/>
      <c r="L69" s="47"/>
      <c r="M69" s="47"/>
      <c r="N69" s="50"/>
    </row>
    <row r="70" spans="1:14" s="8" customFormat="1" ht="11.25" customHeight="1" x14ac:dyDescent="0.25">
      <c r="A70" s="12"/>
      <c r="B70" s="13"/>
      <c r="C70" s="14"/>
      <c r="D70" s="13"/>
      <c r="E70" s="13"/>
      <c r="F70" s="11"/>
      <c r="G70" s="16"/>
      <c r="H70" s="66"/>
      <c r="I70" s="66"/>
      <c r="J70" s="47"/>
      <c r="K70" s="47"/>
      <c r="L70" s="47"/>
      <c r="M70" s="47"/>
      <c r="N70" s="50"/>
    </row>
    <row r="71" spans="1:14" s="8" customFormat="1" ht="11.25" customHeight="1" x14ac:dyDescent="0.25">
      <c r="A71" s="12"/>
      <c r="B71" s="13"/>
      <c r="C71" s="14"/>
      <c r="D71" s="13"/>
      <c r="E71" s="13"/>
      <c r="F71" s="11"/>
      <c r="G71" s="16"/>
      <c r="H71" s="66"/>
      <c r="I71" s="66"/>
      <c r="J71" s="47"/>
      <c r="K71" s="47"/>
      <c r="L71" s="47"/>
      <c r="M71" s="47"/>
      <c r="N71" s="50"/>
    </row>
    <row r="72" spans="1:14" s="8" customFormat="1" ht="11.25" customHeight="1" x14ac:dyDescent="0.25">
      <c r="A72" s="12"/>
      <c r="B72" s="13"/>
      <c r="C72" s="14"/>
      <c r="D72" s="13"/>
      <c r="E72" s="13"/>
      <c r="F72" s="11"/>
      <c r="G72" s="16"/>
      <c r="H72" s="66"/>
      <c r="I72" s="66"/>
      <c r="J72" s="47"/>
      <c r="K72" s="47"/>
      <c r="L72" s="47"/>
      <c r="M72" s="47"/>
      <c r="N72" s="50"/>
    </row>
    <row r="73" spans="1:14" s="8" customFormat="1" ht="11.25" customHeight="1" x14ac:dyDescent="0.25">
      <c r="A73" s="12"/>
      <c r="B73" s="13"/>
      <c r="C73" s="14"/>
      <c r="D73" s="13"/>
      <c r="E73" s="13"/>
      <c r="F73" s="11"/>
      <c r="G73" s="16"/>
      <c r="H73" s="66"/>
      <c r="I73" s="66"/>
      <c r="J73" s="47"/>
      <c r="K73" s="47"/>
      <c r="L73" s="47"/>
      <c r="M73" s="47"/>
      <c r="N73" s="50"/>
    </row>
    <row r="74" spans="1:14" s="8" customFormat="1" ht="11.25" customHeight="1" x14ac:dyDescent="0.25">
      <c r="A74" s="12"/>
      <c r="B74" s="13"/>
      <c r="C74" s="14"/>
      <c r="D74" s="13"/>
      <c r="E74" s="13"/>
      <c r="F74" s="11"/>
      <c r="G74" s="16"/>
      <c r="H74" s="66"/>
      <c r="I74" s="66"/>
      <c r="J74" s="47"/>
      <c r="K74" s="47"/>
      <c r="L74" s="47"/>
      <c r="M74" s="47"/>
      <c r="N74" s="50"/>
    </row>
    <row r="75" spans="1:14" s="8" customFormat="1" ht="11.25" customHeight="1" x14ac:dyDescent="0.25">
      <c r="A75" s="12"/>
      <c r="B75" s="13"/>
      <c r="C75" s="14"/>
      <c r="D75" s="13"/>
      <c r="E75" s="13"/>
      <c r="F75" s="11"/>
      <c r="G75" s="16"/>
      <c r="H75" s="66"/>
      <c r="I75" s="66"/>
      <c r="J75" s="47"/>
      <c r="K75" s="47"/>
      <c r="L75" s="47"/>
      <c r="M75" s="47"/>
      <c r="N75" s="50"/>
    </row>
    <row r="76" spans="1:14" s="8" customFormat="1" ht="11.25" customHeight="1" x14ac:dyDescent="0.25">
      <c r="A76" s="12"/>
      <c r="B76" s="13"/>
      <c r="C76" s="14"/>
      <c r="D76" s="13"/>
      <c r="E76" s="13"/>
      <c r="F76" s="11"/>
      <c r="G76" s="16"/>
      <c r="H76" s="66"/>
      <c r="I76" s="66"/>
      <c r="J76" s="47"/>
      <c r="K76" s="47"/>
      <c r="L76" s="47"/>
      <c r="M76" s="47"/>
      <c r="N76" s="50"/>
    </row>
    <row r="77" spans="1:14" s="8" customFormat="1" ht="11.25" customHeight="1" x14ac:dyDescent="0.25">
      <c r="A77" s="12"/>
      <c r="B77" s="13"/>
      <c r="C77" s="14"/>
      <c r="D77" s="13"/>
      <c r="E77" s="13"/>
      <c r="F77" s="11"/>
      <c r="G77" s="16"/>
      <c r="H77" s="66"/>
      <c r="I77" s="66"/>
      <c r="J77" s="47"/>
      <c r="K77" s="47"/>
      <c r="L77" s="47"/>
      <c r="M77" s="47"/>
      <c r="N77" s="50"/>
    </row>
    <row r="78" spans="1:14" s="8" customFormat="1" ht="11.25" customHeight="1" x14ac:dyDescent="0.25">
      <c r="A78" s="12"/>
      <c r="B78" s="13"/>
      <c r="C78" s="14"/>
      <c r="D78" s="13"/>
      <c r="E78" s="13"/>
      <c r="F78" s="11"/>
      <c r="G78" s="16"/>
      <c r="H78" s="66"/>
      <c r="I78" s="66"/>
      <c r="J78" s="47"/>
      <c r="K78" s="47"/>
      <c r="L78" s="47"/>
      <c r="M78" s="47"/>
      <c r="N78" s="50"/>
    </row>
    <row r="79" spans="1:14" s="8" customFormat="1" ht="11.25" customHeight="1" x14ac:dyDescent="0.25">
      <c r="A79" s="12"/>
      <c r="B79" s="13"/>
      <c r="C79" s="14"/>
      <c r="D79" s="13"/>
      <c r="E79" s="13"/>
      <c r="F79" s="11"/>
      <c r="G79" s="16"/>
      <c r="H79" s="66"/>
      <c r="I79" s="66"/>
      <c r="J79" s="47"/>
      <c r="K79" s="47"/>
      <c r="L79" s="47"/>
      <c r="M79" s="47"/>
      <c r="N79" s="50"/>
    </row>
    <row r="80" spans="1:14" s="8" customFormat="1" ht="11.25" customHeight="1" x14ac:dyDescent="0.25">
      <c r="A80" s="12"/>
      <c r="B80" s="13"/>
      <c r="C80" s="14"/>
      <c r="D80" s="13"/>
      <c r="E80" s="13"/>
      <c r="F80" s="11"/>
      <c r="G80" s="16"/>
      <c r="H80" s="66"/>
      <c r="I80" s="66"/>
      <c r="J80" s="47"/>
      <c r="K80" s="47"/>
      <c r="L80" s="47"/>
      <c r="M80" s="47"/>
      <c r="N80" s="50"/>
    </row>
    <row r="81" spans="1:14" s="8" customFormat="1" ht="11.25" customHeight="1" x14ac:dyDescent="0.25">
      <c r="A81" s="12"/>
      <c r="B81" s="13"/>
      <c r="C81" s="14"/>
      <c r="D81" s="13"/>
      <c r="E81" s="13"/>
      <c r="F81" s="11"/>
      <c r="G81" s="16"/>
      <c r="H81" s="66"/>
      <c r="I81" s="66"/>
      <c r="J81" s="47"/>
      <c r="K81" s="47"/>
      <c r="L81" s="47"/>
      <c r="M81" s="47"/>
      <c r="N81" s="50"/>
    </row>
    <row r="82" spans="1:14" s="8" customFormat="1" ht="11.25" customHeight="1" x14ac:dyDescent="0.25">
      <c r="A82" s="12"/>
      <c r="B82" s="13"/>
      <c r="C82" s="14"/>
      <c r="D82" s="13"/>
      <c r="E82" s="13"/>
      <c r="F82" s="11"/>
      <c r="G82" s="16"/>
      <c r="H82" s="66"/>
      <c r="I82" s="66"/>
      <c r="J82" s="47"/>
      <c r="K82" s="47"/>
      <c r="L82" s="47"/>
      <c r="M82" s="47"/>
      <c r="N82" s="50"/>
    </row>
    <row r="83" spans="1:14" s="8" customFormat="1" ht="11.25" customHeight="1" x14ac:dyDescent="0.25">
      <c r="A83" s="12"/>
      <c r="B83" s="13"/>
      <c r="C83" s="14"/>
      <c r="D83" s="13"/>
      <c r="E83" s="13"/>
      <c r="F83" s="11"/>
      <c r="G83" s="16"/>
      <c r="H83" s="66"/>
      <c r="I83" s="66"/>
      <c r="J83" s="47"/>
      <c r="K83" s="47"/>
      <c r="L83" s="47"/>
      <c r="M83" s="47"/>
      <c r="N83" s="50"/>
    </row>
    <row r="84" spans="1:14" s="8" customFormat="1" ht="11.25" customHeight="1" x14ac:dyDescent="0.25">
      <c r="A84" s="12"/>
      <c r="B84" s="13"/>
      <c r="C84" s="14"/>
      <c r="D84" s="13"/>
      <c r="E84" s="13"/>
      <c r="F84" s="11"/>
      <c r="G84" s="16"/>
      <c r="H84" s="66"/>
      <c r="I84" s="66"/>
      <c r="J84" s="47"/>
      <c r="K84" s="47"/>
      <c r="L84" s="47"/>
      <c r="M84" s="47"/>
      <c r="N84" s="50"/>
    </row>
    <row r="85" spans="1:14" s="8" customFormat="1" ht="11.25" customHeight="1" x14ac:dyDescent="0.25">
      <c r="A85" s="12"/>
      <c r="B85" s="13"/>
      <c r="C85" s="14"/>
      <c r="D85" s="13"/>
      <c r="E85" s="13"/>
      <c r="F85" s="11"/>
      <c r="G85" s="16"/>
      <c r="H85" s="66"/>
      <c r="I85" s="66"/>
      <c r="J85" s="47"/>
      <c r="K85" s="47"/>
      <c r="L85" s="47"/>
      <c r="M85" s="47"/>
      <c r="N85" s="50"/>
    </row>
    <row r="86" spans="1:14" s="8" customFormat="1" ht="11.25" customHeight="1" x14ac:dyDescent="0.25">
      <c r="A86" s="12"/>
      <c r="B86" s="13"/>
      <c r="C86" s="14"/>
      <c r="D86" s="13"/>
      <c r="E86" s="13"/>
      <c r="F86" s="11"/>
      <c r="G86" s="16"/>
      <c r="H86" s="66"/>
      <c r="I86" s="66"/>
      <c r="J86" s="47"/>
      <c r="K86" s="47"/>
      <c r="L86" s="47"/>
      <c r="M86" s="47"/>
      <c r="N86" s="50"/>
    </row>
    <row r="87" spans="1:14" s="8" customFormat="1" ht="11.25" customHeight="1" x14ac:dyDescent="0.25">
      <c r="A87" s="12"/>
      <c r="B87" s="13"/>
      <c r="C87" s="14"/>
      <c r="D87" s="13"/>
      <c r="E87" s="13"/>
      <c r="F87" s="11"/>
      <c r="G87" s="16"/>
      <c r="H87" s="66"/>
      <c r="I87" s="66"/>
      <c r="J87" s="47"/>
      <c r="K87" s="47"/>
      <c r="L87" s="47"/>
      <c r="M87" s="47"/>
      <c r="N87" s="50"/>
    </row>
    <row r="88" spans="1:14" s="8" customFormat="1" ht="11.25" customHeight="1" x14ac:dyDescent="0.25">
      <c r="A88" s="12"/>
      <c r="B88" s="13"/>
      <c r="C88" s="14"/>
      <c r="D88" s="13"/>
      <c r="E88" s="13"/>
      <c r="F88" s="11"/>
      <c r="G88" s="16"/>
      <c r="H88" s="66"/>
      <c r="I88" s="66"/>
      <c r="J88" s="47"/>
      <c r="K88" s="47"/>
      <c r="L88" s="47"/>
      <c r="M88" s="47"/>
      <c r="N88" s="50"/>
    </row>
    <row r="89" spans="1:14" s="8" customFormat="1" ht="11.25" customHeight="1" x14ac:dyDescent="0.25">
      <c r="A89" s="12"/>
      <c r="B89" s="13"/>
      <c r="C89" s="14"/>
      <c r="D89" s="13"/>
      <c r="E89" s="13"/>
      <c r="F89" s="11"/>
      <c r="G89" s="16"/>
      <c r="H89" s="66"/>
      <c r="I89" s="66"/>
      <c r="J89" s="47"/>
      <c r="K89" s="47"/>
      <c r="L89" s="47"/>
      <c r="M89" s="47"/>
      <c r="N89" s="50"/>
    </row>
    <row r="90" spans="1:14" s="8" customFormat="1" ht="11.25" customHeight="1" x14ac:dyDescent="0.25">
      <c r="A90" s="12"/>
      <c r="B90" s="13"/>
      <c r="C90" s="14"/>
      <c r="D90" s="13"/>
      <c r="E90" s="13"/>
      <c r="F90" s="11"/>
      <c r="G90" s="16"/>
      <c r="H90" s="66"/>
      <c r="I90" s="66"/>
      <c r="J90" s="47"/>
      <c r="K90" s="47"/>
      <c r="L90" s="47"/>
      <c r="M90" s="47"/>
      <c r="N90" s="50"/>
    </row>
    <row r="91" spans="1:14" s="8" customFormat="1" ht="11.25" customHeight="1" x14ac:dyDescent="0.25">
      <c r="A91" s="12"/>
      <c r="B91" s="13"/>
      <c r="C91" s="14"/>
      <c r="D91" s="13"/>
      <c r="E91" s="13"/>
      <c r="F91" s="11"/>
      <c r="G91" s="16"/>
      <c r="H91" s="66"/>
      <c r="I91" s="66"/>
      <c r="J91" s="47"/>
      <c r="K91" s="47"/>
      <c r="L91" s="47"/>
      <c r="M91" s="47"/>
      <c r="N91" s="50"/>
    </row>
    <row r="92" spans="1:14" s="8" customFormat="1" ht="11.25" customHeight="1" x14ac:dyDescent="0.25">
      <c r="A92" s="12"/>
      <c r="B92" s="13"/>
      <c r="C92" s="14"/>
      <c r="D92" s="13"/>
      <c r="E92" s="13"/>
      <c r="F92" s="11"/>
      <c r="G92" s="16"/>
      <c r="H92" s="66"/>
      <c r="I92" s="66"/>
      <c r="J92" s="47"/>
      <c r="K92" s="47"/>
      <c r="L92" s="47"/>
      <c r="M92" s="47"/>
      <c r="N92" s="50"/>
    </row>
    <row r="93" spans="1:14" s="8" customFormat="1" ht="11.25" customHeight="1" x14ac:dyDescent="0.25">
      <c r="A93" s="12"/>
      <c r="B93" s="13"/>
      <c r="C93" s="14"/>
      <c r="D93" s="13"/>
      <c r="E93" s="13"/>
      <c r="F93" s="11"/>
      <c r="G93" s="16"/>
      <c r="H93" s="66"/>
      <c r="I93" s="66"/>
      <c r="J93" s="47"/>
      <c r="K93" s="47"/>
      <c r="L93" s="47"/>
      <c r="M93" s="47"/>
      <c r="N93" s="50"/>
    </row>
    <row r="94" spans="1:14" s="8" customFormat="1" ht="11.25" customHeight="1" x14ac:dyDescent="0.25">
      <c r="A94" s="12"/>
      <c r="B94" s="13"/>
      <c r="C94" s="14"/>
      <c r="D94" s="13"/>
      <c r="E94" s="13"/>
      <c r="F94" s="11"/>
      <c r="G94" s="16"/>
      <c r="H94" s="66"/>
      <c r="I94" s="66"/>
      <c r="J94" s="47"/>
      <c r="K94" s="47"/>
      <c r="L94" s="47"/>
      <c r="M94" s="47"/>
      <c r="N94" s="50"/>
    </row>
    <row r="95" spans="1:14" s="8" customFormat="1" ht="11.25" customHeight="1" x14ac:dyDescent="0.25">
      <c r="A95" s="12"/>
      <c r="B95" s="13"/>
      <c r="C95" s="14"/>
      <c r="D95" s="13"/>
      <c r="E95" s="13"/>
      <c r="F95" s="11"/>
      <c r="G95" s="16"/>
      <c r="H95" s="66"/>
      <c r="I95" s="66"/>
      <c r="J95" s="47"/>
      <c r="K95" s="47"/>
      <c r="L95" s="47"/>
      <c r="M95" s="47"/>
      <c r="N95" s="50"/>
    </row>
    <row r="96" spans="1:14" s="8" customFormat="1" ht="11.25" customHeight="1" x14ac:dyDescent="0.25">
      <c r="A96" s="12"/>
      <c r="B96" s="13"/>
      <c r="C96" s="14"/>
      <c r="D96" s="13"/>
      <c r="E96" s="13"/>
      <c r="F96" s="11"/>
      <c r="G96" s="16"/>
      <c r="H96" s="66"/>
      <c r="I96" s="66"/>
      <c r="J96" s="47"/>
      <c r="K96" s="47"/>
      <c r="L96" s="47"/>
      <c r="M96" s="47"/>
      <c r="N96" s="50"/>
    </row>
    <row r="97" spans="1:14" s="8" customFormat="1" ht="11.25" customHeight="1" x14ac:dyDescent="0.25">
      <c r="A97" s="12"/>
      <c r="B97" s="13"/>
      <c r="C97" s="14"/>
      <c r="D97" s="13"/>
      <c r="E97" s="13"/>
      <c r="F97" s="11"/>
      <c r="G97" s="16"/>
      <c r="H97" s="66"/>
      <c r="I97" s="66"/>
      <c r="J97" s="47"/>
      <c r="K97" s="47"/>
      <c r="L97" s="47"/>
      <c r="M97" s="47"/>
      <c r="N97" s="50"/>
    </row>
    <row r="98" spans="1:14" s="8" customFormat="1" ht="11.25" customHeight="1" x14ac:dyDescent="0.25">
      <c r="A98" s="12"/>
      <c r="B98" s="13"/>
      <c r="C98" s="14"/>
      <c r="D98" s="13"/>
      <c r="E98" s="13"/>
      <c r="F98" s="11"/>
      <c r="G98" s="16"/>
      <c r="H98" s="66"/>
      <c r="I98" s="66"/>
      <c r="J98" s="47"/>
      <c r="K98" s="47"/>
      <c r="L98" s="47"/>
      <c r="M98" s="47"/>
      <c r="N98" s="50"/>
    </row>
    <row r="99" spans="1:14" s="8" customFormat="1" ht="11.25" customHeight="1" x14ac:dyDescent="0.25">
      <c r="A99" s="12"/>
      <c r="B99" s="13"/>
      <c r="C99" s="14"/>
      <c r="D99" s="13"/>
      <c r="E99" s="13"/>
      <c r="F99" s="11"/>
      <c r="G99" s="16"/>
      <c r="H99" s="66"/>
      <c r="I99" s="66"/>
      <c r="J99" s="47"/>
      <c r="K99" s="47"/>
      <c r="L99" s="47"/>
      <c r="M99" s="47"/>
      <c r="N99" s="50"/>
    </row>
    <row r="100" spans="1:14" s="8" customFormat="1" ht="11.25" customHeight="1" x14ac:dyDescent="0.25">
      <c r="A100" s="12"/>
      <c r="B100" s="13"/>
      <c r="C100" s="14"/>
      <c r="D100" s="13"/>
      <c r="E100" s="13"/>
      <c r="F100" s="11"/>
      <c r="G100" s="16"/>
      <c r="H100" s="66"/>
      <c r="I100" s="66"/>
      <c r="J100" s="47"/>
      <c r="K100" s="47"/>
      <c r="L100" s="47"/>
      <c r="M100" s="47"/>
      <c r="N100" s="50"/>
    </row>
    <row r="101" spans="1:14" s="8" customFormat="1" ht="11.25" customHeight="1" x14ac:dyDescent="0.25">
      <c r="A101" s="12"/>
      <c r="B101" s="13"/>
      <c r="C101" s="14"/>
      <c r="D101" s="13"/>
      <c r="E101" s="13"/>
      <c r="F101" s="11"/>
      <c r="G101" s="16"/>
      <c r="H101" s="66"/>
      <c r="I101" s="66"/>
      <c r="J101" s="47"/>
      <c r="K101" s="47"/>
      <c r="L101" s="47"/>
      <c r="M101" s="47"/>
      <c r="N101" s="50"/>
    </row>
    <row r="102" spans="1:14" s="8" customFormat="1" ht="11.25" customHeight="1" x14ac:dyDescent="0.25">
      <c r="A102" s="12"/>
      <c r="B102" s="13"/>
      <c r="C102" s="14"/>
      <c r="D102" s="13"/>
      <c r="E102" s="13"/>
      <c r="F102" s="11"/>
      <c r="G102" s="16"/>
      <c r="H102" s="66"/>
      <c r="I102" s="66"/>
      <c r="J102" s="47"/>
      <c r="K102" s="47"/>
      <c r="L102" s="47"/>
      <c r="M102" s="47"/>
      <c r="N102" s="50"/>
    </row>
    <row r="103" spans="1:14" s="8" customFormat="1" ht="11.25" customHeight="1" x14ac:dyDescent="0.25">
      <c r="A103" s="12"/>
      <c r="B103" s="13"/>
      <c r="C103" s="14"/>
      <c r="D103" s="13"/>
      <c r="E103" s="13"/>
      <c r="F103" s="11"/>
      <c r="G103" s="16"/>
      <c r="H103" s="66"/>
      <c r="I103" s="66"/>
      <c r="J103" s="47"/>
      <c r="K103" s="47"/>
      <c r="L103" s="47"/>
      <c r="M103" s="47"/>
      <c r="N103" s="50"/>
    </row>
    <row r="104" spans="1:14" s="8" customFormat="1" ht="11.25" customHeight="1" x14ac:dyDescent="0.25">
      <c r="A104" s="12"/>
      <c r="B104" s="13"/>
      <c r="C104" s="14"/>
      <c r="D104" s="13"/>
      <c r="E104" s="13"/>
      <c r="F104" s="11"/>
      <c r="G104" s="16"/>
      <c r="H104" s="66"/>
      <c r="I104" s="66"/>
      <c r="J104" s="47"/>
      <c r="K104" s="47"/>
      <c r="L104" s="47"/>
      <c r="M104" s="47"/>
      <c r="N104" s="50"/>
    </row>
    <row r="105" spans="1:14" s="8" customFormat="1" ht="11.25" customHeight="1" x14ac:dyDescent="0.25">
      <c r="A105" s="12"/>
      <c r="B105" s="13"/>
      <c r="C105" s="14"/>
      <c r="D105" s="13"/>
      <c r="E105" s="13"/>
      <c r="F105" s="11"/>
      <c r="G105" s="16"/>
      <c r="H105" s="66"/>
      <c r="I105" s="66"/>
      <c r="J105" s="47"/>
      <c r="K105" s="47"/>
      <c r="L105" s="47"/>
      <c r="M105" s="47"/>
      <c r="N105" s="50"/>
    </row>
    <row r="106" spans="1:14" s="8" customFormat="1" ht="11.25" customHeight="1" x14ac:dyDescent="0.25">
      <c r="A106" s="12"/>
      <c r="B106" s="13"/>
      <c r="C106" s="14"/>
      <c r="D106" s="13"/>
      <c r="E106" s="13"/>
      <c r="F106" s="11"/>
      <c r="G106" s="16"/>
      <c r="H106" s="66"/>
      <c r="I106" s="66"/>
      <c r="J106" s="47"/>
      <c r="K106" s="47"/>
      <c r="L106" s="47"/>
      <c r="M106" s="47"/>
      <c r="N106" s="50"/>
    </row>
    <row r="107" spans="1:14" s="8" customFormat="1" ht="11.25" customHeight="1" x14ac:dyDescent="0.25">
      <c r="A107" s="12"/>
      <c r="B107" s="13"/>
      <c r="C107" s="14"/>
      <c r="D107" s="13"/>
      <c r="E107" s="13"/>
      <c r="F107" s="11"/>
      <c r="G107" s="16"/>
      <c r="H107" s="66"/>
      <c r="I107" s="66"/>
      <c r="J107" s="47"/>
      <c r="K107" s="47"/>
      <c r="L107" s="47"/>
      <c r="M107" s="47"/>
      <c r="N107" s="50"/>
    </row>
    <row r="108" spans="1:14" s="8" customFormat="1" ht="11.25" customHeight="1" x14ac:dyDescent="0.25">
      <c r="A108" s="12"/>
      <c r="B108" s="13"/>
      <c r="C108" s="14"/>
      <c r="D108" s="13"/>
      <c r="E108" s="13"/>
      <c r="F108" s="11"/>
      <c r="G108" s="16"/>
      <c r="H108" s="66"/>
      <c r="I108" s="66"/>
      <c r="J108" s="47"/>
      <c r="K108" s="47"/>
      <c r="L108" s="47"/>
      <c r="M108" s="47"/>
      <c r="N108" s="50"/>
    </row>
    <row r="109" spans="1:14" s="8" customFormat="1" ht="11.25" customHeight="1" x14ac:dyDescent="0.25">
      <c r="A109" s="12"/>
      <c r="B109" s="13"/>
      <c r="C109" s="14"/>
      <c r="D109" s="13"/>
      <c r="E109" s="13"/>
      <c r="F109" s="11"/>
      <c r="G109" s="16"/>
      <c r="H109" s="66"/>
      <c r="I109" s="66"/>
      <c r="J109" s="47"/>
      <c r="K109" s="47"/>
      <c r="L109" s="47"/>
      <c r="M109" s="47"/>
      <c r="N109" s="50"/>
    </row>
    <row r="110" spans="1:14" s="8" customFormat="1" ht="11.25" customHeight="1" x14ac:dyDescent="0.25">
      <c r="A110" s="12"/>
      <c r="B110" s="13"/>
      <c r="C110" s="14"/>
      <c r="D110" s="13"/>
      <c r="E110" s="13"/>
      <c r="F110" s="11"/>
      <c r="G110" s="16"/>
      <c r="H110" s="66"/>
      <c r="I110" s="66"/>
      <c r="J110" s="47"/>
      <c r="K110" s="47"/>
      <c r="L110" s="47"/>
      <c r="M110" s="47"/>
      <c r="N110" s="50"/>
    </row>
    <row r="111" spans="1:14" s="8" customFormat="1" ht="11.25" customHeight="1" x14ac:dyDescent="0.25">
      <c r="A111" s="12"/>
      <c r="B111" s="13"/>
      <c r="C111" s="14"/>
      <c r="D111" s="13"/>
      <c r="E111" s="13"/>
      <c r="F111" s="11"/>
      <c r="G111" s="16"/>
      <c r="H111" s="66"/>
      <c r="I111" s="66"/>
      <c r="J111" s="47"/>
      <c r="K111" s="47"/>
      <c r="L111" s="47"/>
      <c r="M111" s="47"/>
      <c r="N111" s="50"/>
    </row>
    <row r="112" spans="1:14" s="8" customFormat="1" ht="11.25" customHeight="1" x14ac:dyDescent="0.25">
      <c r="A112" s="12"/>
      <c r="B112" s="13"/>
      <c r="C112" s="14"/>
      <c r="D112" s="13"/>
      <c r="E112" s="13"/>
      <c r="F112" s="11"/>
      <c r="G112" s="16"/>
      <c r="H112" s="66"/>
      <c r="I112" s="66"/>
      <c r="J112" s="47"/>
      <c r="K112" s="47"/>
      <c r="L112" s="47"/>
      <c r="M112" s="47"/>
      <c r="N112" s="50"/>
    </row>
    <row r="113" spans="1:14" s="8" customFormat="1" ht="11.25" customHeight="1" x14ac:dyDescent="0.25">
      <c r="A113" s="12"/>
      <c r="B113" s="13"/>
      <c r="C113" s="14"/>
      <c r="D113" s="13"/>
      <c r="E113" s="13"/>
      <c r="F113" s="11"/>
      <c r="G113" s="16"/>
      <c r="H113" s="66"/>
      <c r="I113" s="66"/>
      <c r="J113" s="47"/>
      <c r="K113" s="47"/>
      <c r="L113" s="47"/>
      <c r="M113" s="47"/>
      <c r="N113" s="50"/>
    </row>
    <row r="114" spans="1:14" s="8" customFormat="1" ht="11.25" customHeight="1" x14ac:dyDescent="0.25">
      <c r="A114" s="12"/>
      <c r="B114" s="13"/>
      <c r="C114" s="14"/>
      <c r="D114" s="13"/>
      <c r="E114" s="13"/>
      <c r="F114" s="11"/>
      <c r="G114" s="16"/>
      <c r="H114" s="66"/>
      <c r="I114" s="66"/>
      <c r="J114" s="47"/>
      <c r="K114" s="47"/>
      <c r="L114" s="47"/>
      <c r="M114" s="47"/>
      <c r="N114" s="50"/>
    </row>
    <row r="115" spans="1:14" s="8" customFormat="1" ht="11.25" customHeight="1" x14ac:dyDescent="0.25">
      <c r="A115" s="12"/>
      <c r="B115" s="13"/>
      <c r="C115" s="14"/>
      <c r="D115" s="13"/>
      <c r="E115" s="13"/>
      <c r="F115" s="11"/>
      <c r="G115" s="16"/>
      <c r="H115" s="66"/>
      <c r="I115" s="66"/>
      <c r="J115" s="47"/>
      <c r="K115" s="47"/>
      <c r="L115" s="47"/>
      <c r="M115" s="47"/>
      <c r="N115" s="50"/>
    </row>
    <row r="116" spans="1:14" s="8" customFormat="1" ht="11.25" customHeight="1" x14ac:dyDescent="0.25">
      <c r="A116" s="12"/>
      <c r="B116" s="13"/>
      <c r="C116" s="14"/>
      <c r="D116" s="13"/>
      <c r="E116" s="13"/>
      <c r="F116" s="11"/>
      <c r="G116" s="16"/>
      <c r="H116" s="66"/>
      <c r="I116" s="66"/>
      <c r="J116" s="47"/>
      <c r="K116" s="47"/>
      <c r="L116" s="47"/>
      <c r="M116" s="47"/>
      <c r="N116" s="50"/>
    </row>
    <row r="117" spans="1:14" s="8" customFormat="1" ht="11.25" customHeight="1" x14ac:dyDescent="0.25">
      <c r="A117" s="12"/>
      <c r="B117" s="13"/>
      <c r="C117" s="14"/>
      <c r="D117" s="13"/>
      <c r="E117" s="13"/>
      <c r="F117" s="11"/>
      <c r="G117" s="16"/>
      <c r="H117" s="66"/>
      <c r="I117" s="66"/>
      <c r="J117" s="47"/>
      <c r="K117" s="47"/>
      <c r="L117" s="47"/>
      <c r="M117" s="47"/>
      <c r="N117" s="50"/>
    </row>
    <row r="118" spans="1:14" s="8" customFormat="1" ht="11.25" customHeight="1" x14ac:dyDescent="0.25">
      <c r="A118" s="12"/>
      <c r="B118" s="13"/>
      <c r="C118" s="14"/>
      <c r="D118" s="13"/>
      <c r="E118" s="13"/>
      <c r="F118" s="11"/>
      <c r="G118" s="16"/>
      <c r="H118" s="66"/>
      <c r="I118" s="66"/>
      <c r="J118" s="47"/>
      <c r="K118" s="47"/>
      <c r="L118" s="47"/>
      <c r="M118" s="47"/>
      <c r="N118" s="50"/>
    </row>
    <row r="119" spans="1:14" s="8" customFormat="1" ht="11.25" customHeight="1" x14ac:dyDescent="0.25">
      <c r="A119" s="12"/>
      <c r="B119" s="13"/>
      <c r="C119" s="14"/>
      <c r="D119" s="13"/>
      <c r="E119" s="13"/>
      <c r="F119" s="11"/>
      <c r="G119" s="16"/>
      <c r="H119" s="66"/>
      <c r="I119" s="66"/>
      <c r="J119" s="47"/>
      <c r="K119" s="47"/>
      <c r="L119" s="47"/>
      <c r="M119" s="47"/>
      <c r="N119" s="50"/>
    </row>
    <row r="120" spans="1:14" s="8" customFormat="1" ht="11.25" customHeight="1" x14ac:dyDescent="0.25">
      <c r="A120" s="12"/>
      <c r="B120" s="13"/>
      <c r="C120" s="14"/>
      <c r="D120" s="13"/>
      <c r="E120" s="13"/>
      <c r="F120" s="11"/>
      <c r="G120" s="16"/>
      <c r="H120" s="66"/>
      <c r="I120" s="66"/>
      <c r="J120" s="47"/>
      <c r="K120" s="47"/>
      <c r="L120" s="47"/>
      <c r="M120" s="47"/>
      <c r="N120" s="50"/>
    </row>
    <row r="121" spans="1:14" s="8" customFormat="1" ht="11.25" customHeight="1" x14ac:dyDescent="0.25">
      <c r="A121" s="12"/>
      <c r="B121" s="13"/>
      <c r="C121" s="14"/>
      <c r="D121" s="13"/>
      <c r="E121" s="13"/>
      <c r="F121" s="11"/>
      <c r="G121" s="16"/>
      <c r="H121" s="66"/>
      <c r="I121" s="66"/>
      <c r="J121" s="47"/>
      <c r="K121" s="47"/>
      <c r="L121" s="47"/>
      <c r="M121" s="47"/>
      <c r="N121" s="50"/>
    </row>
    <row r="122" spans="1:14" s="8" customFormat="1" ht="11.25" customHeight="1" x14ac:dyDescent="0.25">
      <c r="A122" s="12"/>
      <c r="B122" s="13"/>
      <c r="C122" s="14"/>
      <c r="D122" s="13"/>
      <c r="E122" s="13"/>
      <c r="F122" s="11"/>
      <c r="G122" s="16"/>
      <c r="H122" s="66"/>
      <c r="I122" s="66"/>
      <c r="J122" s="47"/>
      <c r="K122" s="47"/>
      <c r="L122" s="47"/>
      <c r="M122" s="47"/>
      <c r="N122" s="50"/>
    </row>
    <row r="123" spans="1:14" s="8" customFormat="1" ht="11.25" customHeight="1" x14ac:dyDescent="0.25">
      <c r="A123" s="12"/>
      <c r="B123" s="13"/>
      <c r="C123" s="14"/>
      <c r="D123" s="13"/>
      <c r="E123" s="13"/>
      <c r="F123" s="11"/>
      <c r="G123" s="16"/>
      <c r="H123" s="66"/>
      <c r="I123" s="66"/>
      <c r="J123" s="47"/>
      <c r="K123" s="47"/>
      <c r="L123" s="47"/>
      <c r="M123" s="47"/>
      <c r="N123" s="50"/>
    </row>
    <row r="124" spans="1:14" s="8" customFormat="1" ht="11.25" customHeight="1" x14ac:dyDescent="0.25">
      <c r="A124" s="12"/>
      <c r="B124" s="13"/>
      <c r="C124" s="14"/>
      <c r="D124" s="13"/>
      <c r="E124" s="13"/>
      <c r="F124" s="11"/>
      <c r="G124" s="16"/>
      <c r="H124" s="66"/>
      <c r="I124" s="66"/>
      <c r="J124" s="47"/>
      <c r="K124" s="47"/>
      <c r="L124" s="47"/>
      <c r="M124" s="47"/>
      <c r="N124" s="50"/>
    </row>
    <row r="125" spans="1:14" s="8" customFormat="1" ht="11.25" customHeight="1" x14ac:dyDescent="0.25">
      <c r="A125" s="12"/>
      <c r="B125" s="13"/>
      <c r="C125" s="14"/>
      <c r="D125" s="13"/>
      <c r="E125" s="13"/>
      <c r="F125" s="11"/>
      <c r="G125" s="16"/>
      <c r="H125" s="66"/>
      <c r="I125" s="66"/>
      <c r="J125" s="47"/>
      <c r="K125" s="47"/>
      <c r="L125" s="47"/>
      <c r="M125" s="47"/>
      <c r="N125" s="50"/>
    </row>
    <row r="126" spans="1:14" s="8" customFormat="1" ht="11.25" customHeight="1" x14ac:dyDescent="0.25">
      <c r="A126" s="12"/>
      <c r="B126" s="13"/>
      <c r="C126" s="14"/>
      <c r="D126" s="13"/>
      <c r="E126" s="13"/>
      <c r="F126" s="11"/>
      <c r="G126" s="16"/>
      <c r="H126" s="66"/>
      <c r="I126" s="66"/>
      <c r="J126" s="47"/>
      <c r="K126" s="47"/>
      <c r="L126" s="47"/>
      <c r="M126" s="47"/>
      <c r="N126" s="50"/>
    </row>
    <row r="127" spans="1:14" s="8" customFormat="1" ht="11.25" customHeight="1" x14ac:dyDescent="0.25">
      <c r="A127" s="12"/>
      <c r="B127" s="13"/>
      <c r="C127" s="14"/>
      <c r="D127" s="13"/>
      <c r="E127" s="13"/>
      <c r="F127" s="11"/>
      <c r="G127" s="16"/>
      <c r="H127" s="66"/>
      <c r="I127" s="66"/>
      <c r="J127" s="47"/>
      <c r="K127" s="47"/>
      <c r="L127" s="47"/>
      <c r="M127" s="47"/>
      <c r="N127" s="50"/>
    </row>
    <row r="128" spans="1:14" s="8" customFormat="1" ht="11.25" customHeight="1" x14ac:dyDescent="0.25">
      <c r="A128" s="12"/>
      <c r="B128" s="13"/>
      <c r="C128" s="14"/>
      <c r="D128" s="13"/>
      <c r="E128" s="13"/>
      <c r="F128" s="11"/>
      <c r="G128" s="16"/>
      <c r="H128" s="66"/>
      <c r="I128" s="66"/>
      <c r="J128" s="47"/>
      <c r="K128" s="47"/>
      <c r="L128" s="47"/>
      <c r="M128" s="47"/>
      <c r="N128" s="50"/>
    </row>
    <row r="129" spans="1:14" s="8" customFormat="1" ht="11.25" customHeight="1" x14ac:dyDescent="0.25">
      <c r="A129" s="12"/>
      <c r="B129" s="13"/>
      <c r="C129" s="14"/>
      <c r="D129" s="13"/>
      <c r="E129" s="13"/>
      <c r="F129" s="11"/>
      <c r="G129" s="16"/>
      <c r="H129" s="66"/>
      <c r="I129" s="66"/>
      <c r="J129" s="47"/>
      <c r="K129" s="47"/>
      <c r="L129" s="47"/>
      <c r="M129" s="47"/>
      <c r="N129" s="50"/>
    </row>
    <row r="130" spans="1:14" s="8" customFormat="1" ht="11.25" customHeight="1" x14ac:dyDescent="0.25">
      <c r="A130" s="12"/>
      <c r="B130" s="13"/>
      <c r="C130" s="14"/>
      <c r="D130" s="13"/>
      <c r="E130" s="13"/>
      <c r="F130" s="11"/>
      <c r="G130" s="16"/>
      <c r="H130" s="66"/>
      <c r="I130" s="66"/>
      <c r="J130" s="47"/>
      <c r="K130" s="47"/>
      <c r="L130" s="47"/>
      <c r="M130" s="47"/>
      <c r="N130" s="50"/>
    </row>
    <row r="131" spans="1:14" s="8" customFormat="1" ht="11.25" customHeight="1" x14ac:dyDescent="0.25">
      <c r="A131" s="12"/>
      <c r="B131" s="13"/>
      <c r="C131" s="14"/>
      <c r="D131" s="13"/>
      <c r="E131" s="13"/>
      <c r="F131" s="11"/>
      <c r="G131" s="16"/>
      <c r="H131" s="66"/>
      <c r="I131" s="66"/>
      <c r="J131" s="47"/>
      <c r="K131" s="47"/>
      <c r="L131" s="47"/>
      <c r="M131" s="47"/>
      <c r="N131" s="50"/>
    </row>
    <row r="132" spans="1:14" s="8" customFormat="1" ht="11.25" customHeight="1" x14ac:dyDescent="0.25">
      <c r="A132" s="12"/>
      <c r="B132" s="13"/>
      <c r="C132" s="14"/>
      <c r="D132" s="13"/>
      <c r="E132" s="13"/>
      <c r="F132" s="11"/>
      <c r="G132" s="16"/>
      <c r="H132" s="66"/>
      <c r="I132" s="66"/>
      <c r="J132" s="47"/>
      <c r="K132" s="47"/>
      <c r="L132" s="47"/>
      <c r="M132" s="47"/>
      <c r="N132" s="50"/>
    </row>
    <row r="133" spans="1:14" s="8" customFormat="1" ht="11.25" customHeight="1" x14ac:dyDescent="0.25">
      <c r="A133" s="12"/>
      <c r="B133" s="13"/>
      <c r="C133" s="14"/>
      <c r="D133" s="13"/>
      <c r="E133" s="13"/>
      <c r="F133" s="11"/>
      <c r="G133" s="16"/>
      <c r="H133" s="66"/>
      <c r="I133" s="66"/>
      <c r="J133" s="47"/>
      <c r="K133" s="47"/>
      <c r="L133" s="47"/>
      <c r="M133" s="47"/>
      <c r="N133" s="50"/>
    </row>
    <row r="134" spans="1:14" s="8" customFormat="1" ht="11.25" customHeight="1" x14ac:dyDescent="0.25">
      <c r="A134" s="12"/>
      <c r="B134" s="13"/>
      <c r="C134" s="14"/>
      <c r="D134" s="13"/>
      <c r="E134" s="13"/>
      <c r="F134" s="11"/>
      <c r="G134" s="16"/>
      <c r="H134" s="66"/>
      <c r="I134" s="66"/>
      <c r="J134" s="47"/>
      <c r="K134" s="47"/>
      <c r="L134" s="47"/>
      <c r="M134" s="47"/>
      <c r="N134" s="50"/>
    </row>
    <row r="135" spans="1:14" s="8" customFormat="1" ht="11.25" customHeight="1" x14ac:dyDescent="0.25">
      <c r="A135" s="12"/>
      <c r="B135" s="13"/>
      <c r="C135" s="14"/>
      <c r="D135" s="13"/>
      <c r="E135" s="13"/>
      <c r="F135" s="11"/>
      <c r="G135" s="16"/>
      <c r="H135" s="66"/>
      <c r="I135" s="66"/>
      <c r="J135" s="47"/>
      <c r="K135" s="47"/>
      <c r="L135" s="47"/>
      <c r="M135" s="47"/>
      <c r="N135" s="50"/>
    </row>
    <row r="136" spans="1:14" s="8" customFormat="1" ht="11.25" customHeight="1" x14ac:dyDescent="0.25">
      <c r="A136" s="12"/>
      <c r="B136" s="13"/>
      <c r="C136" s="14"/>
      <c r="D136" s="13"/>
      <c r="E136" s="13"/>
      <c r="F136" s="11"/>
      <c r="G136" s="16"/>
      <c r="H136" s="66"/>
      <c r="I136" s="66"/>
      <c r="J136" s="47"/>
      <c r="K136" s="47"/>
      <c r="L136" s="47"/>
      <c r="M136" s="47"/>
      <c r="N136" s="50"/>
    </row>
    <row r="137" spans="1:14" s="8" customFormat="1" ht="11.25" customHeight="1" x14ac:dyDescent="0.25">
      <c r="A137" s="12"/>
      <c r="B137" s="13"/>
      <c r="C137" s="14"/>
      <c r="D137" s="13"/>
      <c r="E137" s="13"/>
      <c r="F137" s="11"/>
      <c r="G137" s="16"/>
      <c r="H137" s="66"/>
      <c r="I137" s="66"/>
      <c r="J137" s="47"/>
      <c r="K137" s="47"/>
      <c r="L137" s="47"/>
      <c r="M137" s="47"/>
      <c r="N137" s="50"/>
    </row>
    <row r="138" spans="1:14" s="8" customFormat="1" ht="11.25" customHeight="1" x14ac:dyDescent="0.25">
      <c r="A138" s="12"/>
      <c r="B138" s="13"/>
      <c r="C138" s="14"/>
      <c r="D138" s="13"/>
      <c r="E138" s="13"/>
      <c r="F138" s="11"/>
      <c r="G138" s="16"/>
      <c r="H138" s="66"/>
      <c r="I138" s="66"/>
      <c r="J138" s="47"/>
      <c r="K138" s="47"/>
      <c r="L138" s="47"/>
      <c r="M138" s="47"/>
      <c r="N138" s="50"/>
    </row>
    <row r="139" spans="1:14" s="8" customFormat="1" ht="11.25" customHeight="1" x14ac:dyDescent="0.25">
      <c r="A139" s="12"/>
      <c r="B139" s="13"/>
      <c r="C139" s="14"/>
      <c r="D139" s="13"/>
      <c r="E139" s="13"/>
      <c r="F139" s="11"/>
      <c r="G139" s="16"/>
      <c r="H139" s="66"/>
      <c r="I139" s="66"/>
      <c r="J139" s="47"/>
      <c r="K139" s="47"/>
      <c r="L139" s="47"/>
      <c r="M139" s="47"/>
      <c r="N139" s="50"/>
    </row>
    <row r="140" spans="1:14" s="8" customFormat="1" ht="11.25" customHeight="1" x14ac:dyDescent="0.25">
      <c r="A140" s="12"/>
      <c r="B140" s="13"/>
      <c r="C140" s="14"/>
      <c r="D140" s="13"/>
      <c r="E140" s="13"/>
      <c r="F140" s="11"/>
      <c r="G140" s="16"/>
      <c r="H140" s="66"/>
      <c r="I140" s="66"/>
      <c r="J140" s="47"/>
      <c r="K140" s="47"/>
      <c r="L140" s="47"/>
      <c r="M140" s="47"/>
      <c r="N140" s="50"/>
    </row>
    <row r="141" spans="1:14" s="8" customFormat="1" ht="11.25" customHeight="1" x14ac:dyDescent="0.25">
      <c r="A141" s="12"/>
      <c r="B141" s="13"/>
      <c r="C141" s="14"/>
      <c r="D141" s="13"/>
      <c r="E141" s="13"/>
      <c r="F141" s="11"/>
      <c r="G141" s="16"/>
      <c r="H141" s="66"/>
      <c r="I141" s="66"/>
      <c r="J141" s="47"/>
      <c r="K141" s="47"/>
      <c r="L141" s="47"/>
      <c r="M141" s="47"/>
      <c r="N141" s="50"/>
    </row>
    <row r="142" spans="1:14" s="8" customFormat="1" ht="11.25" customHeight="1" x14ac:dyDescent="0.25">
      <c r="A142" s="12"/>
      <c r="B142" s="13"/>
      <c r="C142" s="14"/>
      <c r="D142" s="13"/>
      <c r="E142" s="13"/>
      <c r="F142" s="11"/>
      <c r="G142" s="16"/>
      <c r="H142" s="66"/>
      <c r="I142" s="66"/>
      <c r="J142" s="47"/>
      <c r="K142" s="47"/>
      <c r="L142" s="47"/>
      <c r="M142" s="47"/>
      <c r="N142" s="50"/>
    </row>
    <row r="143" spans="1:14" s="8" customFormat="1" ht="11.25" customHeight="1" x14ac:dyDescent="0.25">
      <c r="A143" s="12"/>
      <c r="B143" s="13"/>
      <c r="C143" s="14"/>
      <c r="D143" s="13"/>
      <c r="E143" s="13"/>
      <c r="F143" s="11"/>
      <c r="G143" s="16"/>
      <c r="H143" s="66"/>
      <c r="I143" s="66"/>
      <c r="J143" s="47"/>
      <c r="K143" s="47"/>
      <c r="L143" s="47"/>
      <c r="M143" s="47"/>
      <c r="N143" s="50"/>
    </row>
    <row r="144" spans="1:14" s="8" customFormat="1" ht="11.25" customHeight="1" x14ac:dyDescent="0.25">
      <c r="A144" s="12"/>
      <c r="B144" s="13"/>
      <c r="C144" s="14"/>
      <c r="D144" s="13"/>
      <c r="E144" s="13"/>
      <c r="F144" s="11"/>
      <c r="G144" s="16"/>
      <c r="H144" s="66"/>
      <c r="I144" s="66"/>
      <c r="J144" s="47"/>
      <c r="K144" s="47"/>
      <c r="L144" s="47"/>
      <c r="M144" s="47"/>
      <c r="N144" s="50"/>
    </row>
    <row r="145" spans="1:14" s="8" customFormat="1" ht="11.25" customHeight="1" x14ac:dyDescent="0.25">
      <c r="A145" s="12"/>
      <c r="B145" s="13"/>
      <c r="C145" s="14"/>
      <c r="D145" s="13"/>
      <c r="E145" s="13"/>
      <c r="F145" s="11"/>
      <c r="G145" s="16"/>
      <c r="H145" s="66"/>
      <c r="I145" s="66"/>
      <c r="J145" s="47"/>
      <c r="K145" s="47"/>
      <c r="L145" s="47"/>
      <c r="M145" s="47"/>
      <c r="N145" s="50"/>
    </row>
    <row r="146" spans="1:14" s="8" customFormat="1" ht="11.25" customHeight="1" x14ac:dyDescent="0.25">
      <c r="A146" s="12"/>
      <c r="B146" s="13"/>
      <c r="C146" s="14"/>
      <c r="D146" s="13"/>
      <c r="E146" s="13"/>
      <c r="F146" s="11"/>
      <c r="G146" s="16"/>
      <c r="H146" s="66"/>
      <c r="I146" s="66"/>
      <c r="J146" s="47"/>
      <c r="K146" s="47"/>
      <c r="L146" s="47"/>
      <c r="M146" s="47"/>
      <c r="N146" s="50"/>
    </row>
    <row r="147" spans="1:14" s="8" customFormat="1" ht="11.25" customHeight="1" x14ac:dyDescent="0.25">
      <c r="A147" s="12"/>
      <c r="B147" s="13"/>
      <c r="C147" s="14"/>
      <c r="D147" s="13"/>
      <c r="E147" s="13"/>
      <c r="F147" s="11"/>
      <c r="G147" s="16"/>
      <c r="H147" s="66"/>
      <c r="I147" s="66"/>
      <c r="J147" s="47"/>
      <c r="K147" s="47"/>
      <c r="L147" s="47"/>
      <c r="M147" s="47"/>
      <c r="N147" s="50"/>
    </row>
    <row r="148" spans="1:14" s="8" customFormat="1" ht="11.25" customHeight="1" x14ac:dyDescent="0.25">
      <c r="A148" s="12"/>
      <c r="B148" s="13"/>
      <c r="C148" s="14"/>
      <c r="D148" s="13"/>
      <c r="E148" s="13"/>
      <c r="F148" s="11"/>
      <c r="G148" s="16"/>
      <c r="H148" s="66"/>
      <c r="I148" s="66"/>
      <c r="J148" s="47"/>
      <c r="K148" s="47"/>
      <c r="L148" s="47"/>
      <c r="M148" s="47"/>
      <c r="N148" s="50"/>
    </row>
    <row r="149" spans="1:14" s="8" customFormat="1" ht="11.25" customHeight="1" x14ac:dyDescent="0.25">
      <c r="A149" s="12"/>
      <c r="B149" s="13"/>
      <c r="C149" s="14"/>
      <c r="D149" s="13"/>
      <c r="E149" s="13"/>
      <c r="F149" s="11"/>
      <c r="G149" s="16"/>
      <c r="H149" s="66"/>
      <c r="I149" s="66"/>
      <c r="J149" s="47"/>
      <c r="K149" s="47"/>
      <c r="L149" s="47"/>
      <c r="M149" s="47"/>
      <c r="N149" s="50"/>
    </row>
    <row r="150" spans="1:14" s="8" customFormat="1" ht="11.25" customHeight="1" x14ac:dyDescent="0.25">
      <c r="A150" s="12"/>
      <c r="B150" s="13"/>
      <c r="C150" s="14"/>
      <c r="D150" s="13"/>
      <c r="E150" s="13"/>
      <c r="F150" s="11"/>
      <c r="G150" s="16"/>
      <c r="H150" s="66"/>
      <c r="I150" s="66"/>
      <c r="J150" s="47"/>
      <c r="K150" s="47"/>
      <c r="L150" s="47"/>
      <c r="M150" s="47"/>
      <c r="N150" s="50"/>
    </row>
    <row r="151" spans="1:14" s="8" customFormat="1" ht="11.25" customHeight="1" x14ac:dyDescent="0.25">
      <c r="A151" s="12"/>
      <c r="B151" s="13"/>
      <c r="C151" s="14"/>
      <c r="D151" s="13"/>
      <c r="E151" s="13"/>
      <c r="F151" s="11"/>
      <c r="G151" s="16"/>
      <c r="H151" s="66"/>
      <c r="I151" s="66"/>
      <c r="J151" s="47"/>
      <c r="K151" s="47"/>
      <c r="L151" s="47"/>
      <c r="M151" s="47"/>
      <c r="N151" s="50"/>
    </row>
    <row r="152" spans="1:14" s="8" customFormat="1" ht="11.25" customHeight="1" x14ac:dyDescent="0.25">
      <c r="A152" s="12"/>
      <c r="B152" s="13"/>
      <c r="C152" s="14"/>
      <c r="D152" s="13"/>
      <c r="E152" s="13"/>
      <c r="F152" s="11"/>
      <c r="G152" s="16"/>
      <c r="H152" s="66"/>
      <c r="I152" s="66"/>
      <c r="J152" s="47"/>
      <c r="K152" s="47"/>
      <c r="L152" s="47"/>
      <c r="M152" s="47"/>
      <c r="N152" s="50"/>
    </row>
    <row r="153" spans="1:14" s="8" customFormat="1" ht="11.25" customHeight="1" x14ac:dyDescent="0.25">
      <c r="A153" s="12"/>
      <c r="B153" s="13"/>
      <c r="C153" s="14"/>
      <c r="D153" s="13"/>
      <c r="E153" s="13"/>
      <c r="F153" s="11"/>
      <c r="G153" s="16"/>
      <c r="H153" s="66"/>
      <c r="I153" s="66"/>
      <c r="J153" s="47"/>
      <c r="K153" s="47"/>
      <c r="L153" s="47"/>
      <c r="M153" s="47"/>
      <c r="N153" s="50"/>
    </row>
    <row r="154" spans="1:14" s="8" customFormat="1" ht="11.25" customHeight="1" x14ac:dyDescent="0.25">
      <c r="A154" s="12"/>
      <c r="B154" s="13"/>
      <c r="C154" s="14"/>
      <c r="D154" s="13"/>
      <c r="E154" s="13"/>
      <c r="F154" s="11"/>
      <c r="G154" s="16"/>
      <c r="H154" s="66"/>
      <c r="I154" s="66"/>
      <c r="J154" s="47"/>
      <c r="K154" s="47"/>
      <c r="L154" s="47"/>
      <c r="M154" s="47"/>
      <c r="N154" s="50"/>
    </row>
    <row r="155" spans="1:14" s="8" customFormat="1" ht="11.25" customHeight="1" x14ac:dyDescent="0.25">
      <c r="A155" s="12"/>
      <c r="B155" s="13"/>
      <c r="C155" s="14"/>
      <c r="D155" s="13"/>
      <c r="E155" s="13"/>
      <c r="F155" s="11"/>
      <c r="G155" s="16"/>
      <c r="H155" s="66"/>
      <c r="I155" s="66"/>
      <c r="J155" s="47"/>
      <c r="K155" s="47"/>
      <c r="L155" s="47"/>
      <c r="M155" s="47"/>
      <c r="N155" s="50"/>
    </row>
    <row r="156" spans="1:14" s="8" customFormat="1" ht="11.25" customHeight="1" x14ac:dyDescent="0.25">
      <c r="A156" s="12"/>
      <c r="B156" s="13"/>
      <c r="C156" s="14"/>
      <c r="D156" s="13"/>
      <c r="E156" s="13"/>
      <c r="F156" s="11"/>
      <c r="G156" s="16"/>
      <c r="H156" s="66"/>
      <c r="I156" s="66"/>
      <c r="J156" s="47"/>
      <c r="K156" s="47"/>
      <c r="L156" s="47"/>
      <c r="M156" s="47"/>
      <c r="N156" s="50"/>
    </row>
    <row r="157" spans="1:14" s="8" customFormat="1" ht="11.25" customHeight="1" x14ac:dyDescent="0.25">
      <c r="A157" s="12"/>
      <c r="B157" s="13"/>
      <c r="C157" s="14"/>
      <c r="D157" s="13"/>
      <c r="E157" s="13"/>
      <c r="F157" s="11"/>
      <c r="G157" s="16"/>
      <c r="H157" s="66"/>
      <c r="I157" s="66"/>
      <c r="J157" s="47"/>
      <c r="K157" s="47"/>
      <c r="L157" s="47"/>
      <c r="M157" s="47"/>
      <c r="N157" s="50"/>
    </row>
    <row r="158" spans="1:14" s="8" customFormat="1" ht="11.25" customHeight="1" x14ac:dyDescent="0.25">
      <c r="A158" s="12"/>
      <c r="B158" s="13"/>
      <c r="C158" s="14"/>
      <c r="D158" s="13"/>
      <c r="E158" s="13"/>
      <c r="F158" s="11"/>
      <c r="G158" s="16"/>
      <c r="H158" s="66"/>
      <c r="I158" s="66"/>
      <c r="J158" s="47"/>
      <c r="K158" s="47"/>
      <c r="L158" s="47"/>
      <c r="M158" s="47"/>
      <c r="N158" s="50"/>
    </row>
    <row r="159" spans="1:14" s="8" customFormat="1" ht="11.25" customHeight="1" x14ac:dyDescent="0.25">
      <c r="A159" s="12"/>
      <c r="B159" s="13"/>
      <c r="C159" s="14"/>
      <c r="D159" s="13"/>
      <c r="E159" s="13"/>
      <c r="F159" s="11"/>
      <c r="G159" s="16"/>
      <c r="H159" s="66"/>
      <c r="I159" s="66"/>
      <c r="J159" s="47"/>
      <c r="K159" s="47"/>
      <c r="L159" s="47"/>
      <c r="M159" s="47"/>
      <c r="N159" s="50"/>
    </row>
    <row r="160" spans="1:14" s="8" customFormat="1" ht="11.25" customHeight="1" x14ac:dyDescent="0.25">
      <c r="A160" s="12"/>
      <c r="B160" s="13"/>
      <c r="C160" s="14"/>
      <c r="D160" s="13"/>
      <c r="E160" s="13"/>
      <c r="F160" s="11"/>
      <c r="G160" s="16"/>
      <c r="H160" s="66"/>
      <c r="I160" s="66"/>
      <c r="J160" s="47"/>
      <c r="K160" s="47"/>
      <c r="L160" s="47"/>
      <c r="M160" s="47"/>
      <c r="N160" s="50"/>
    </row>
    <row r="161" spans="1:14" s="8" customFormat="1" ht="11.25" customHeight="1" x14ac:dyDescent="0.25">
      <c r="A161" s="12"/>
      <c r="B161" s="13"/>
      <c r="C161" s="14"/>
      <c r="D161" s="13"/>
      <c r="E161" s="13"/>
      <c r="F161" s="11"/>
      <c r="G161" s="16"/>
      <c r="H161" s="66"/>
      <c r="I161" s="66"/>
      <c r="J161" s="47"/>
      <c r="K161" s="47"/>
      <c r="L161" s="47"/>
      <c r="M161" s="47"/>
      <c r="N161" s="50"/>
    </row>
    <row r="162" spans="1:14" s="8" customFormat="1" ht="11.25" customHeight="1" x14ac:dyDescent="0.25">
      <c r="A162" s="12"/>
      <c r="B162" s="13"/>
      <c r="C162" s="14"/>
      <c r="D162" s="13"/>
      <c r="E162" s="13"/>
      <c r="F162" s="11"/>
      <c r="G162" s="16"/>
      <c r="H162" s="66"/>
      <c r="I162" s="66"/>
      <c r="J162" s="47"/>
      <c r="K162" s="47"/>
      <c r="L162" s="47"/>
      <c r="M162" s="47"/>
      <c r="N162" s="50"/>
    </row>
    <row r="163" spans="1:14" s="8" customFormat="1" ht="11.25" customHeight="1" x14ac:dyDescent="0.25">
      <c r="A163" s="12"/>
      <c r="B163" s="13"/>
      <c r="C163" s="14"/>
      <c r="D163" s="13"/>
      <c r="E163" s="13"/>
      <c r="F163" s="11"/>
      <c r="G163" s="16"/>
      <c r="H163" s="66"/>
      <c r="I163" s="66"/>
      <c r="J163" s="47"/>
      <c r="K163" s="47"/>
      <c r="L163" s="47"/>
      <c r="M163" s="47"/>
      <c r="N163" s="50"/>
    </row>
    <row r="164" spans="1:14" s="8" customFormat="1" ht="11.25" customHeight="1" x14ac:dyDescent="0.25">
      <c r="A164" s="12"/>
      <c r="B164" s="13"/>
      <c r="C164" s="14"/>
      <c r="D164" s="13"/>
      <c r="E164" s="13"/>
      <c r="F164" s="11"/>
      <c r="G164" s="16"/>
      <c r="H164" s="66"/>
      <c r="I164" s="66"/>
      <c r="J164" s="47"/>
      <c r="K164" s="47"/>
      <c r="L164" s="47"/>
      <c r="M164" s="47"/>
      <c r="N164" s="50"/>
    </row>
    <row r="165" spans="1:14" s="8" customFormat="1" ht="11.25" customHeight="1" x14ac:dyDescent="0.25">
      <c r="A165" s="12"/>
      <c r="B165" s="13"/>
      <c r="C165" s="14"/>
      <c r="D165" s="13"/>
      <c r="E165" s="13"/>
      <c r="F165" s="11"/>
      <c r="G165" s="16"/>
      <c r="H165" s="66"/>
      <c r="I165" s="66"/>
      <c r="J165" s="47"/>
      <c r="K165" s="47"/>
      <c r="L165" s="47"/>
      <c r="M165" s="47"/>
      <c r="N165" s="50"/>
    </row>
    <row r="166" spans="1:14" s="8" customFormat="1" ht="11.25" customHeight="1" x14ac:dyDescent="0.25">
      <c r="A166" s="12"/>
      <c r="B166" s="13"/>
      <c r="C166" s="14"/>
      <c r="D166" s="13"/>
      <c r="E166" s="13"/>
      <c r="F166" s="11"/>
      <c r="G166" s="16"/>
      <c r="H166" s="66"/>
      <c r="I166" s="66"/>
      <c r="J166" s="47"/>
      <c r="K166" s="47"/>
      <c r="L166" s="47"/>
      <c r="M166" s="47"/>
      <c r="N166" s="50"/>
    </row>
    <row r="167" spans="1:14" s="8" customFormat="1" ht="11.25" customHeight="1" x14ac:dyDescent="0.25">
      <c r="A167" s="12"/>
      <c r="B167" s="13"/>
      <c r="C167" s="14"/>
      <c r="D167" s="13"/>
      <c r="E167" s="13"/>
      <c r="F167" s="11"/>
      <c r="G167" s="16"/>
      <c r="H167" s="66"/>
      <c r="I167" s="66"/>
      <c r="J167" s="47"/>
      <c r="K167" s="47"/>
      <c r="L167" s="47"/>
      <c r="M167" s="47"/>
      <c r="N167" s="50"/>
    </row>
    <row r="168" spans="1:14" s="8" customFormat="1" ht="11.25" customHeight="1" x14ac:dyDescent="0.25">
      <c r="A168" s="12"/>
      <c r="B168" s="13"/>
      <c r="C168" s="14"/>
      <c r="D168" s="13"/>
      <c r="E168" s="13"/>
      <c r="F168" s="11"/>
      <c r="G168" s="16"/>
      <c r="H168" s="66"/>
      <c r="I168" s="66"/>
      <c r="J168" s="47"/>
      <c r="K168" s="47"/>
      <c r="L168" s="47"/>
      <c r="M168" s="47"/>
      <c r="N168" s="50"/>
    </row>
    <row r="169" spans="1:14" s="8" customFormat="1" ht="11.25" customHeight="1" x14ac:dyDescent="0.25">
      <c r="A169" s="12"/>
      <c r="B169" s="13"/>
      <c r="C169" s="14"/>
      <c r="D169" s="13"/>
      <c r="E169" s="13"/>
      <c r="F169" s="11"/>
      <c r="G169" s="16"/>
      <c r="H169" s="66"/>
      <c r="I169" s="66"/>
      <c r="J169" s="47"/>
      <c r="K169" s="47"/>
      <c r="L169" s="47"/>
      <c r="M169" s="47"/>
      <c r="N169" s="50"/>
    </row>
    <row r="170" spans="1:14" s="8" customFormat="1" ht="11.25" customHeight="1" x14ac:dyDescent="0.25">
      <c r="A170" s="12"/>
      <c r="B170" s="13"/>
      <c r="C170" s="14"/>
      <c r="D170" s="13"/>
      <c r="E170" s="13"/>
      <c r="F170" s="11"/>
      <c r="G170" s="16"/>
      <c r="H170" s="66"/>
      <c r="I170" s="66"/>
      <c r="J170" s="47"/>
      <c r="K170" s="47"/>
      <c r="L170" s="47"/>
      <c r="M170" s="47"/>
      <c r="N170" s="50"/>
    </row>
    <row r="171" spans="1:14" s="8" customFormat="1" ht="11.25" customHeight="1" x14ac:dyDescent="0.25">
      <c r="A171" s="12"/>
      <c r="B171" s="13"/>
      <c r="C171" s="14"/>
      <c r="D171" s="13"/>
      <c r="E171" s="13"/>
      <c r="F171" s="11"/>
      <c r="G171" s="16"/>
      <c r="H171" s="66"/>
      <c r="I171" s="66"/>
      <c r="J171" s="47"/>
      <c r="K171" s="47"/>
      <c r="L171" s="47"/>
      <c r="M171" s="47"/>
      <c r="N171" s="50"/>
    </row>
    <row r="172" spans="1:14" s="8" customFormat="1" ht="11.25" customHeight="1" x14ac:dyDescent="0.25">
      <c r="A172" s="12"/>
      <c r="B172" s="13"/>
      <c r="C172" s="14"/>
      <c r="D172" s="13"/>
      <c r="E172" s="13"/>
      <c r="F172" s="11"/>
      <c r="G172" s="16"/>
      <c r="H172" s="66"/>
      <c r="I172" s="66"/>
      <c r="J172" s="47"/>
      <c r="K172" s="47"/>
      <c r="L172" s="47"/>
      <c r="M172" s="47"/>
      <c r="N172" s="50"/>
    </row>
    <row r="173" spans="1:14" s="8" customFormat="1" ht="11.25" customHeight="1" x14ac:dyDescent="0.25">
      <c r="A173" s="12"/>
      <c r="B173" s="13"/>
      <c r="C173" s="14"/>
      <c r="D173" s="13"/>
      <c r="E173" s="13"/>
      <c r="F173" s="11"/>
      <c r="G173" s="16"/>
      <c r="H173" s="66"/>
      <c r="I173" s="66"/>
      <c r="J173" s="47"/>
      <c r="K173" s="47"/>
      <c r="L173" s="47"/>
      <c r="M173" s="47"/>
      <c r="N173" s="50"/>
    </row>
    <row r="174" spans="1:14" s="8" customFormat="1" ht="11.25" customHeight="1" x14ac:dyDescent="0.25">
      <c r="A174" s="12"/>
      <c r="B174" s="13"/>
      <c r="C174" s="14"/>
      <c r="D174" s="13"/>
      <c r="E174" s="13"/>
      <c r="F174" s="11"/>
      <c r="G174" s="16"/>
      <c r="H174" s="66"/>
      <c r="I174" s="66"/>
      <c r="J174" s="47"/>
      <c r="K174" s="47"/>
      <c r="L174" s="47"/>
      <c r="M174" s="47"/>
      <c r="N174" s="50"/>
    </row>
    <row r="175" spans="1:14" s="8" customFormat="1" ht="11.25" customHeight="1" x14ac:dyDescent="0.25">
      <c r="A175" s="12"/>
      <c r="B175" s="13"/>
      <c r="C175" s="14"/>
      <c r="D175" s="13"/>
      <c r="E175" s="13"/>
      <c r="F175" s="11"/>
      <c r="G175" s="16"/>
      <c r="H175" s="66"/>
      <c r="I175" s="66"/>
      <c r="J175" s="47"/>
      <c r="K175" s="47"/>
      <c r="L175" s="47"/>
      <c r="M175" s="47"/>
      <c r="N175" s="50"/>
    </row>
    <row r="176" spans="1:14" s="8" customFormat="1" ht="11.25" customHeight="1" x14ac:dyDescent="0.25">
      <c r="A176" s="12"/>
      <c r="B176" s="13"/>
      <c r="C176" s="14"/>
      <c r="D176" s="13"/>
      <c r="E176" s="13"/>
      <c r="F176" s="11"/>
      <c r="G176" s="16"/>
      <c r="H176" s="66"/>
      <c r="I176" s="66"/>
      <c r="J176" s="47"/>
      <c r="K176" s="47"/>
      <c r="L176" s="47"/>
      <c r="M176" s="47"/>
      <c r="N176" s="50"/>
    </row>
    <row r="177" spans="1:14" s="8" customFormat="1" ht="11.25" customHeight="1" x14ac:dyDescent="0.25">
      <c r="A177" s="12"/>
      <c r="B177" s="13"/>
      <c r="C177" s="14"/>
      <c r="D177" s="13"/>
      <c r="E177" s="13"/>
      <c r="F177" s="11"/>
      <c r="G177" s="16"/>
      <c r="H177" s="66"/>
      <c r="I177" s="66"/>
      <c r="J177" s="47"/>
      <c r="K177" s="47"/>
      <c r="L177" s="47"/>
      <c r="M177" s="47"/>
      <c r="N177" s="50"/>
    </row>
    <row r="178" spans="1:14" s="8" customFormat="1" ht="11.25" customHeight="1" x14ac:dyDescent="0.25">
      <c r="A178" s="12"/>
      <c r="B178" s="13"/>
      <c r="C178" s="14"/>
      <c r="D178" s="13"/>
      <c r="E178" s="13"/>
      <c r="F178" s="11"/>
      <c r="G178" s="16"/>
      <c r="H178" s="66"/>
      <c r="I178" s="66"/>
      <c r="J178" s="47"/>
      <c r="K178" s="47"/>
      <c r="L178" s="47"/>
      <c r="M178" s="47"/>
      <c r="N178" s="50"/>
    </row>
    <row r="179" spans="1:14" s="8" customFormat="1" ht="11.25" customHeight="1" x14ac:dyDescent="0.25">
      <c r="A179" s="12"/>
      <c r="B179" s="13"/>
      <c r="C179" s="14"/>
      <c r="D179" s="13"/>
      <c r="E179" s="13"/>
      <c r="F179" s="11"/>
      <c r="G179" s="16"/>
      <c r="H179" s="66"/>
      <c r="I179" s="66"/>
      <c r="J179" s="47"/>
      <c r="K179" s="47"/>
      <c r="L179" s="47"/>
      <c r="M179" s="47"/>
      <c r="N179" s="50"/>
    </row>
    <row r="180" spans="1:14" s="8" customFormat="1" ht="11.25" customHeight="1" x14ac:dyDescent="0.25">
      <c r="A180" s="12"/>
      <c r="B180" s="13"/>
      <c r="C180" s="14"/>
      <c r="D180" s="13"/>
      <c r="E180" s="13"/>
      <c r="F180" s="11"/>
      <c r="G180" s="16"/>
      <c r="H180" s="66"/>
      <c r="I180" s="66"/>
      <c r="J180" s="47"/>
      <c r="K180" s="47"/>
      <c r="L180" s="47"/>
      <c r="M180" s="47"/>
      <c r="N180" s="50"/>
    </row>
    <row r="181" spans="1:14" s="8" customFormat="1" ht="11.25" customHeight="1" x14ac:dyDescent="0.25">
      <c r="A181" s="12"/>
      <c r="B181" s="13"/>
      <c r="C181" s="14"/>
      <c r="D181" s="13"/>
      <c r="E181" s="13"/>
      <c r="F181" s="11"/>
      <c r="G181" s="16"/>
      <c r="H181" s="66"/>
      <c r="I181" s="66"/>
      <c r="J181" s="47"/>
      <c r="K181" s="47"/>
      <c r="L181" s="47"/>
      <c r="M181" s="47"/>
      <c r="N181" s="50"/>
    </row>
    <row r="182" spans="1:14" s="8" customFormat="1" ht="11.25" customHeight="1" x14ac:dyDescent="0.25">
      <c r="A182" s="12"/>
      <c r="B182" s="13"/>
      <c r="C182" s="14"/>
      <c r="D182" s="13"/>
      <c r="E182" s="13"/>
      <c r="F182" s="11"/>
      <c r="G182" s="16"/>
      <c r="H182" s="66"/>
      <c r="I182" s="66"/>
      <c r="J182" s="47"/>
      <c r="K182" s="47"/>
      <c r="L182" s="47"/>
      <c r="M182" s="47"/>
      <c r="N182" s="50"/>
    </row>
    <row r="183" spans="1:14" s="8" customFormat="1" ht="11.25" customHeight="1" x14ac:dyDescent="0.25">
      <c r="A183" s="12"/>
      <c r="B183" s="13"/>
      <c r="C183" s="14"/>
      <c r="D183" s="13"/>
      <c r="E183" s="13"/>
      <c r="F183" s="11"/>
      <c r="G183" s="16"/>
      <c r="H183" s="66"/>
      <c r="I183" s="66"/>
      <c r="J183" s="47"/>
      <c r="K183" s="47"/>
      <c r="L183" s="47"/>
      <c r="M183" s="47"/>
      <c r="N183" s="50"/>
    </row>
    <row r="184" spans="1:14" s="8" customFormat="1" ht="11.25" customHeight="1" x14ac:dyDescent="0.25">
      <c r="A184" s="12"/>
      <c r="B184" s="13"/>
      <c r="C184" s="14"/>
      <c r="D184" s="13"/>
      <c r="E184" s="13"/>
      <c r="F184" s="11"/>
      <c r="G184" s="16"/>
      <c r="H184" s="66"/>
      <c r="I184" s="66"/>
      <c r="J184" s="47"/>
      <c r="K184" s="47"/>
      <c r="L184" s="47"/>
      <c r="M184" s="47"/>
      <c r="N184" s="50"/>
    </row>
    <row r="185" spans="1:14" s="8" customFormat="1" ht="11.25" customHeight="1" x14ac:dyDescent="0.25">
      <c r="A185" s="12"/>
      <c r="B185" s="13"/>
      <c r="C185" s="14"/>
      <c r="D185" s="13"/>
      <c r="E185" s="13"/>
      <c r="F185" s="11"/>
      <c r="G185" s="16"/>
      <c r="H185" s="66"/>
      <c r="I185" s="66"/>
      <c r="J185" s="47"/>
      <c r="K185" s="47"/>
      <c r="L185" s="47"/>
      <c r="M185" s="47"/>
      <c r="N185" s="50"/>
    </row>
    <row r="186" spans="1:14" s="8" customFormat="1" ht="11.25" customHeight="1" x14ac:dyDescent="0.25">
      <c r="A186" s="12"/>
      <c r="B186" s="13"/>
      <c r="C186" s="14"/>
      <c r="D186" s="13"/>
      <c r="E186" s="13"/>
      <c r="F186" s="11"/>
      <c r="G186" s="16"/>
      <c r="H186" s="66"/>
      <c r="I186" s="66"/>
      <c r="J186" s="47"/>
      <c r="K186" s="47"/>
      <c r="L186" s="47"/>
      <c r="M186" s="47"/>
      <c r="N186" s="50"/>
    </row>
    <row r="187" spans="1:14" s="8" customFormat="1" ht="11.25" customHeight="1" x14ac:dyDescent="0.25">
      <c r="A187" s="12"/>
      <c r="B187" s="13"/>
      <c r="C187" s="14"/>
      <c r="D187" s="13"/>
      <c r="E187" s="13"/>
      <c r="F187" s="11"/>
      <c r="G187" s="16"/>
      <c r="H187" s="66"/>
      <c r="I187" s="66"/>
      <c r="J187" s="47"/>
      <c r="K187" s="47"/>
      <c r="L187" s="47"/>
      <c r="M187" s="47"/>
      <c r="N187" s="50"/>
    </row>
    <row r="188" spans="1:14" s="8" customFormat="1" ht="11.25" customHeight="1" x14ac:dyDescent="0.25">
      <c r="A188" s="12"/>
      <c r="B188" s="13"/>
      <c r="C188" s="14"/>
      <c r="D188" s="13"/>
      <c r="E188" s="13"/>
      <c r="F188" s="11"/>
      <c r="G188" s="16"/>
      <c r="H188" s="66"/>
      <c r="I188" s="66"/>
      <c r="J188" s="47"/>
      <c r="K188" s="47"/>
      <c r="L188" s="47"/>
      <c r="M188" s="47"/>
      <c r="N188" s="50"/>
    </row>
    <row r="189" spans="1:14" s="8" customFormat="1" ht="11.25" customHeight="1" x14ac:dyDescent="0.25">
      <c r="A189" s="12"/>
      <c r="B189" s="13"/>
      <c r="C189" s="14"/>
      <c r="D189" s="13"/>
      <c r="E189" s="13"/>
      <c r="F189" s="11"/>
      <c r="G189" s="16"/>
      <c r="H189" s="66"/>
      <c r="I189" s="66"/>
      <c r="J189" s="47"/>
      <c r="K189" s="47"/>
      <c r="L189" s="47"/>
      <c r="M189" s="47"/>
      <c r="N189" s="50"/>
    </row>
    <row r="190" spans="1:14" s="8" customFormat="1" ht="11.25" customHeight="1" x14ac:dyDescent="0.25">
      <c r="A190" s="12"/>
      <c r="B190" s="13"/>
      <c r="C190" s="14"/>
      <c r="D190" s="13"/>
      <c r="E190" s="13"/>
      <c r="F190" s="11"/>
      <c r="G190" s="16"/>
      <c r="H190" s="66"/>
      <c r="I190" s="66"/>
      <c r="J190" s="47"/>
      <c r="K190" s="47"/>
      <c r="L190" s="47"/>
      <c r="M190" s="47"/>
      <c r="N190" s="50"/>
    </row>
    <row r="191" spans="1:14" s="8" customFormat="1" ht="11.25" customHeight="1" x14ac:dyDescent="0.25">
      <c r="A191" s="12"/>
      <c r="B191" s="13"/>
      <c r="C191" s="14"/>
      <c r="D191" s="13"/>
      <c r="E191" s="13"/>
      <c r="F191" s="11"/>
      <c r="G191" s="16"/>
      <c r="H191" s="66"/>
      <c r="I191" s="66"/>
      <c r="J191" s="47"/>
      <c r="K191" s="47"/>
      <c r="L191" s="47"/>
      <c r="M191" s="47"/>
      <c r="N191" s="50"/>
    </row>
    <row r="192" spans="1:14" s="8" customFormat="1" ht="11.25" customHeight="1" x14ac:dyDescent="0.25">
      <c r="A192" s="12"/>
      <c r="B192" s="13"/>
      <c r="C192" s="14"/>
      <c r="D192" s="13"/>
      <c r="E192" s="13"/>
      <c r="F192" s="11"/>
      <c r="G192" s="16"/>
      <c r="H192" s="66"/>
      <c r="I192" s="66"/>
      <c r="J192" s="47"/>
      <c r="K192" s="47"/>
      <c r="L192" s="47"/>
      <c r="M192" s="47"/>
      <c r="N192" s="50"/>
    </row>
    <row r="193" spans="1:14" s="8" customFormat="1" ht="11.25" customHeight="1" x14ac:dyDescent="0.25">
      <c r="A193" s="12"/>
      <c r="B193" s="13"/>
      <c r="C193" s="14"/>
      <c r="D193" s="13"/>
      <c r="E193" s="13"/>
      <c r="F193" s="11"/>
      <c r="G193" s="16"/>
      <c r="H193" s="66"/>
      <c r="I193" s="66"/>
      <c r="J193" s="47"/>
      <c r="K193" s="47"/>
      <c r="L193" s="47"/>
      <c r="M193" s="47"/>
      <c r="N193" s="50"/>
    </row>
    <row r="194" spans="1:14" s="8" customFormat="1" ht="11.25" customHeight="1" x14ac:dyDescent="0.25">
      <c r="A194" s="12"/>
      <c r="B194" s="13"/>
      <c r="C194" s="14"/>
      <c r="D194" s="13"/>
      <c r="E194" s="13"/>
      <c r="F194" s="11"/>
      <c r="G194" s="16"/>
      <c r="H194" s="66"/>
      <c r="I194" s="66"/>
      <c r="J194" s="47"/>
      <c r="K194" s="47"/>
      <c r="L194" s="47"/>
      <c r="M194" s="47"/>
      <c r="N194" s="50"/>
    </row>
    <row r="195" spans="1:14" s="8" customFormat="1" ht="11.25" customHeight="1" x14ac:dyDescent="0.25">
      <c r="A195" s="12"/>
      <c r="B195" s="13"/>
      <c r="C195" s="14"/>
      <c r="D195" s="13"/>
      <c r="E195" s="13"/>
      <c r="F195" s="11"/>
      <c r="G195" s="16"/>
      <c r="H195" s="66"/>
      <c r="I195" s="66"/>
      <c r="J195" s="47"/>
      <c r="K195" s="47"/>
      <c r="L195" s="47"/>
      <c r="M195" s="47"/>
      <c r="N195" s="50"/>
    </row>
    <row r="196" spans="1:14" s="8" customFormat="1" ht="11.25" customHeight="1" x14ac:dyDescent="0.25">
      <c r="A196" s="12"/>
      <c r="B196" s="13"/>
      <c r="C196" s="14"/>
      <c r="D196" s="13"/>
      <c r="E196" s="13"/>
      <c r="F196" s="11"/>
      <c r="G196" s="16"/>
      <c r="H196" s="66"/>
      <c r="I196" s="66"/>
      <c r="J196" s="47"/>
      <c r="K196" s="47"/>
      <c r="L196" s="47"/>
      <c r="M196" s="47"/>
      <c r="N196" s="50"/>
    </row>
    <row r="197" spans="1:14" s="8" customFormat="1" ht="11.25" customHeight="1" x14ac:dyDescent="0.25">
      <c r="A197" s="12"/>
      <c r="B197" s="13"/>
      <c r="C197" s="14"/>
      <c r="D197" s="13"/>
      <c r="E197" s="13"/>
      <c r="F197" s="11"/>
      <c r="G197" s="16"/>
      <c r="H197" s="66"/>
      <c r="I197" s="66"/>
      <c r="J197" s="47"/>
      <c r="K197" s="47"/>
      <c r="L197" s="47"/>
      <c r="M197" s="47"/>
      <c r="N197" s="50"/>
    </row>
    <row r="198" spans="1:14" s="8" customFormat="1" ht="11.25" customHeight="1" x14ac:dyDescent="0.25">
      <c r="A198" s="12"/>
      <c r="B198" s="13"/>
      <c r="C198" s="14"/>
      <c r="D198" s="13"/>
      <c r="E198" s="13"/>
      <c r="F198" s="11"/>
      <c r="G198" s="16"/>
      <c r="H198" s="66"/>
      <c r="I198" s="66"/>
      <c r="J198" s="47"/>
      <c r="K198" s="47"/>
      <c r="L198" s="47"/>
      <c r="M198" s="47"/>
      <c r="N198" s="50"/>
    </row>
    <row r="199" spans="1:14" s="8" customFormat="1" ht="11.25" customHeight="1" x14ac:dyDescent="0.25">
      <c r="A199" s="12"/>
      <c r="B199" s="13"/>
      <c r="C199" s="14"/>
      <c r="D199" s="13"/>
      <c r="E199" s="13"/>
      <c r="F199" s="11"/>
      <c r="G199" s="16"/>
      <c r="H199" s="66"/>
      <c r="I199" s="66"/>
      <c r="J199" s="47"/>
      <c r="K199" s="47"/>
      <c r="L199" s="47"/>
      <c r="M199" s="47"/>
      <c r="N199" s="50"/>
    </row>
    <row r="200" spans="1:14" s="8" customFormat="1" ht="11.25" customHeight="1" x14ac:dyDescent="0.25">
      <c r="A200" s="12"/>
      <c r="B200" s="13"/>
      <c r="C200" s="14"/>
      <c r="D200" s="13"/>
      <c r="E200" s="13"/>
      <c r="F200" s="11"/>
      <c r="G200" s="16"/>
      <c r="H200" s="66"/>
      <c r="I200" s="66"/>
      <c r="J200" s="47"/>
      <c r="K200" s="47"/>
      <c r="L200" s="47"/>
      <c r="M200" s="47"/>
      <c r="N200" s="50"/>
    </row>
    <row r="201" spans="1:14" s="8" customFormat="1" ht="11.25" customHeight="1" x14ac:dyDescent="0.25">
      <c r="A201" s="12"/>
      <c r="B201" s="13"/>
      <c r="C201" s="14"/>
      <c r="D201" s="13"/>
      <c r="E201" s="13"/>
      <c r="F201" s="11"/>
      <c r="G201" s="16"/>
      <c r="H201" s="66"/>
      <c r="I201" s="66"/>
      <c r="J201" s="47"/>
      <c r="K201" s="47"/>
      <c r="L201" s="47"/>
      <c r="M201" s="47"/>
      <c r="N201" s="50"/>
    </row>
    <row r="202" spans="1:14" s="8" customFormat="1" ht="11.25" customHeight="1" x14ac:dyDescent="0.25">
      <c r="A202" s="12"/>
      <c r="B202" s="13"/>
      <c r="C202" s="14"/>
      <c r="D202" s="13"/>
      <c r="E202" s="13"/>
      <c r="F202" s="11"/>
      <c r="G202" s="16"/>
      <c r="H202" s="66"/>
      <c r="I202" s="66"/>
      <c r="J202" s="47"/>
      <c r="K202" s="47"/>
      <c r="L202" s="47"/>
      <c r="M202" s="47"/>
      <c r="N202" s="50"/>
    </row>
    <row r="203" spans="1:14" s="8" customFormat="1" ht="11.25" customHeight="1" x14ac:dyDescent="0.25">
      <c r="A203" s="12"/>
      <c r="B203" s="13"/>
      <c r="C203" s="14"/>
      <c r="D203" s="13"/>
      <c r="E203" s="13"/>
      <c r="F203" s="11"/>
      <c r="G203" s="16"/>
      <c r="H203" s="66"/>
      <c r="I203" s="66"/>
      <c r="J203" s="47"/>
      <c r="K203" s="47"/>
      <c r="L203" s="47"/>
      <c r="M203" s="47"/>
      <c r="N203" s="50"/>
    </row>
    <row r="204" spans="1:14" s="8" customFormat="1" ht="11.25" customHeight="1" x14ac:dyDescent="0.25">
      <c r="A204" s="12"/>
      <c r="B204" s="13"/>
      <c r="C204" s="14"/>
      <c r="D204" s="13"/>
      <c r="E204" s="13"/>
      <c r="F204" s="11"/>
      <c r="G204" s="16"/>
      <c r="H204" s="66"/>
      <c r="I204" s="66"/>
      <c r="J204" s="47"/>
      <c r="K204" s="47"/>
      <c r="L204" s="47"/>
      <c r="M204" s="47"/>
      <c r="N204" s="50"/>
    </row>
    <row r="205" spans="1:14" s="8" customFormat="1" ht="11.25" customHeight="1" x14ac:dyDescent="0.25">
      <c r="A205" s="12"/>
      <c r="B205" s="13"/>
      <c r="C205" s="14"/>
      <c r="D205" s="13"/>
      <c r="E205" s="13"/>
      <c r="F205" s="11"/>
      <c r="G205" s="16"/>
      <c r="H205" s="66"/>
      <c r="I205" s="66"/>
      <c r="J205" s="47"/>
      <c r="K205" s="47"/>
      <c r="L205" s="47"/>
      <c r="M205" s="47"/>
      <c r="N205" s="50"/>
    </row>
    <row r="206" spans="1:14" s="8" customFormat="1" ht="11.25" customHeight="1" x14ac:dyDescent="0.25">
      <c r="A206" s="12"/>
      <c r="B206" s="13"/>
      <c r="C206" s="14"/>
      <c r="D206" s="13"/>
      <c r="E206" s="13"/>
      <c r="F206" s="11"/>
      <c r="G206" s="16"/>
      <c r="H206" s="66"/>
      <c r="I206" s="66"/>
      <c r="J206" s="47"/>
      <c r="K206" s="47"/>
      <c r="L206" s="47"/>
      <c r="M206" s="47"/>
      <c r="N206" s="50"/>
    </row>
    <row r="207" spans="1:14" s="8" customFormat="1" ht="11.25" customHeight="1" x14ac:dyDescent="0.25">
      <c r="A207" s="12"/>
      <c r="B207" s="13"/>
      <c r="C207" s="14"/>
      <c r="D207" s="13"/>
      <c r="E207" s="13"/>
      <c r="F207" s="11"/>
      <c r="G207" s="16"/>
      <c r="H207" s="66"/>
      <c r="I207" s="66"/>
      <c r="J207" s="47"/>
      <c r="K207" s="47"/>
      <c r="L207" s="47"/>
      <c r="M207" s="47"/>
      <c r="N207" s="50"/>
    </row>
    <row r="208" spans="1:14" s="8" customFormat="1" ht="11.25" customHeight="1" x14ac:dyDescent="0.25">
      <c r="A208" s="12"/>
      <c r="B208" s="13"/>
      <c r="C208" s="14"/>
      <c r="D208" s="13"/>
      <c r="E208" s="13"/>
      <c r="F208" s="11"/>
      <c r="G208" s="16"/>
      <c r="H208" s="66"/>
      <c r="I208" s="66"/>
      <c r="J208" s="47"/>
      <c r="K208" s="47"/>
      <c r="L208" s="47"/>
      <c r="M208" s="47"/>
      <c r="N208" s="50"/>
    </row>
    <row r="209" spans="1:14" s="8" customFormat="1" ht="11.25" customHeight="1" x14ac:dyDescent="0.25">
      <c r="A209" s="12"/>
      <c r="B209" s="13"/>
      <c r="C209" s="14"/>
      <c r="D209" s="13"/>
      <c r="E209" s="13"/>
      <c r="F209" s="11"/>
      <c r="G209" s="16"/>
      <c r="H209" s="66"/>
      <c r="I209" s="66"/>
      <c r="J209" s="47"/>
      <c r="K209" s="47"/>
      <c r="L209" s="47"/>
      <c r="M209" s="47"/>
      <c r="N209" s="50"/>
    </row>
    <row r="210" spans="1:14" s="8" customFormat="1" ht="11.25" customHeight="1" x14ac:dyDescent="0.25">
      <c r="A210" s="12"/>
      <c r="B210" s="13"/>
      <c r="C210" s="14"/>
      <c r="D210" s="13"/>
      <c r="E210" s="13"/>
      <c r="F210" s="11"/>
      <c r="G210" s="16"/>
      <c r="H210" s="66"/>
      <c r="I210" s="66"/>
      <c r="J210" s="47"/>
      <c r="K210" s="47"/>
      <c r="L210" s="47"/>
      <c r="M210" s="47"/>
      <c r="N210" s="50"/>
    </row>
    <row r="211" spans="1:14" s="8" customFormat="1" ht="11.25" customHeight="1" x14ac:dyDescent="0.25">
      <c r="A211" s="12"/>
      <c r="B211" s="13"/>
      <c r="C211" s="14"/>
      <c r="D211" s="13"/>
      <c r="E211" s="13"/>
      <c r="F211" s="11"/>
      <c r="G211" s="16"/>
      <c r="H211" s="66"/>
      <c r="I211" s="66"/>
      <c r="J211" s="47"/>
      <c r="K211" s="47"/>
      <c r="L211" s="47"/>
      <c r="M211" s="47"/>
      <c r="N211" s="50"/>
    </row>
    <row r="212" spans="1:14" s="8" customFormat="1" ht="11.25" customHeight="1" x14ac:dyDescent="0.25">
      <c r="A212" s="12"/>
      <c r="B212" s="13"/>
      <c r="C212" s="14"/>
      <c r="D212" s="13"/>
      <c r="E212" s="13"/>
      <c r="F212" s="11"/>
      <c r="G212" s="16"/>
      <c r="H212" s="66"/>
      <c r="I212" s="66"/>
      <c r="J212" s="47"/>
      <c r="K212" s="47"/>
      <c r="L212" s="47"/>
      <c r="M212" s="47"/>
      <c r="N212" s="50"/>
    </row>
    <row r="213" spans="1:14" s="8" customFormat="1" ht="11.25" customHeight="1" x14ac:dyDescent="0.25">
      <c r="A213" s="12"/>
      <c r="B213" s="13"/>
      <c r="C213" s="14"/>
      <c r="D213" s="13"/>
      <c r="E213" s="13"/>
      <c r="F213" s="11"/>
      <c r="G213" s="16"/>
      <c r="H213" s="66"/>
      <c r="I213" s="66"/>
      <c r="J213" s="47"/>
      <c r="K213" s="47"/>
      <c r="L213" s="47"/>
      <c r="M213" s="47"/>
      <c r="N213" s="50"/>
    </row>
    <row r="214" spans="1:14" s="8" customFormat="1" ht="11.25" customHeight="1" x14ac:dyDescent="0.25">
      <c r="A214" s="12"/>
      <c r="B214" s="13"/>
      <c r="C214" s="14"/>
      <c r="D214" s="13"/>
      <c r="E214" s="13"/>
      <c r="F214" s="11"/>
      <c r="G214" s="16"/>
      <c r="H214" s="66"/>
      <c r="I214" s="66"/>
      <c r="J214" s="47"/>
      <c r="K214" s="47"/>
      <c r="L214" s="47"/>
      <c r="M214" s="47"/>
      <c r="N214" s="50"/>
    </row>
    <row r="215" spans="1:14" s="8" customFormat="1" ht="11.25" customHeight="1" x14ac:dyDescent="0.25">
      <c r="A215" s="12"/>
      <c r="B215" s="13"/>
      <c r="C215" s="14"/>
      <c r="D215" s="13"/>
      <c r="E215" s="13"/>
      <c r="F215" s="11"/>
      <c r="G215" s="16"/>
      <c r="H215" s="66"/>
      <c r="I215" s="66"/>
      <c r="J215" s="47"/>
      <c r="K215" s="47"/>
      <c r="L215" s="47"/>
      <c r="M215" s="47"/>
      <c r="N215" s="50"/>
    </row>
    <row r="216" spans="1:14" s="8" customFormat="1" ht="11.25" customHeight="1" x14ac:dyDescent="0.25">
      <c r="A216" s="12"/>
      <c r="B216" s="13"/>
      <c r="C216" s="14"/>
      <c r="D216" s="13"/>
      <c r="E216" s="13"/>
      <c r="F216" s="11"/>
      <c r="G216" s="16"/>
      <c r="H216" s="66"/>
      <c r="I216" s="66"/>
      <c r="J216" s="47"/>
      <c r="K216" s="47"/>
      <c r="L216" s="47"/>
      <c r="M216" s="47"/>
      <c r="N216" s="50"/>
    </row>
    <row r="217" spans="1:14" s="8" customFormat="1" ht="11.25" customHeight="1" x14ac:dyDescent="0.25">
      <c r="A217" s="12"/>
      <c r="B217" s="13"/>
      <c r="C217" s="14"/>
      <c r="D217" s="13"/>
      <c r="E217" s="13"/>
      <c r="F217" s="11"/>
      <c r="G217" s="16"/>
      <c r="H217" s="66"/>
      <c r="I217" s="66"/>
      <c r="J217" s="47"/>
      <c r="K217" s="47"/>
      <c r="L217" s="47"/>
      <c r="M217" s="47"/>
      <c r="N217" s="50"/>
    </row>
    <row r="218" spans="1:14" s="8" customFormat="1" ht="11.25" customHeight="1" x14ac:dyDescent="0.25">
      <c r="A218" s="12"/>
      <c r="B218" s="13"/>
      <c r="C218" s="14"/>
      <c r="D218" s="13"/>
      <c r="E218" s="13"/>
      <c r="F218" s="11"/>
      <c r="G218" s="16"/>
      <c r="H218" s="66"/>
      <c r="I218" s="66"/>
      <c r="J218" s="47"/>
      <c r="K218" s="47"/>
      <c r="L218" s="47"/>
      <c r="M218" s="47"/>
      <c r="N218" s="50"/>
    </row>
    <row r="219" spans="1:14" s="8" customFormat="1" ht="11.25" customHeight="1" x14ac:dyDescent="0.25">
      <c r="A219" s="12"/>
      <c r="B219" s="13"/>
      <c r="C219" s="14"/>
      <c r="D219" s="13"/>
      <c r="E219" s="13"/>
      <c r="F219" s="11"/>
      <c r="G219" s="16"/>
      <c r="H219" s="66"/>
      <c r="I219" s="66"/>
      <c r="J219" s="47"/>
      <c r="K219" s="47"/>
      <c r="L219" s="47"/>
      <c r="M219" s="47"/>
      <c r="N219" s="50"/>
    </row>
    <row r="220" spans="1:14" s="8" customFormat="1" ht="11.25" customHeight="1" x14ac:dyDescent="0.25">
      <c r="A220" s="12"/>
      <c r="B220" s="13"/>
      <c r="C220" s="14"/>
      <c r="D220" s="13"/>
      <c r="E220" s="13"/>
      <c r="F220" s="11"/>
      <c r="G220" s="16"/>
      <c r="H220" s="66"/>
      <c r="I220" s="66"/>
      <c r="J220" s="47"/>
      <c r="K220" s="47"/>
      <c r="L220" s="47"/>
      <c r="M220" s="47"/>
      <c r="N220" s="50"/>
    </row>
    <row r="221" spans="1:14" s="8" customFormat="1" ht="11.25" customHeight="1" x14ac:dyDescent="0.25">
      <c r="A221" s="12"/>
      <c r="B221" s="13"/>
      <c r="C221" s="14"/>
      <c r="D221" s="13"/>
      <c r="E221" s="13"/>
      <c r="F221" s="11"/>
      <c r="G221" s="16"/>
      <c r="H221" s="66"/>
      <c r="I221" s="66"/>
      <c r="J221" s="47"/>
      <c r="K221" s="47"/>
      <c r="L221" s="47"/>
      <c r="M221" s="47"/>
      <c r="N221" s="50"/>
    </row>
    <row r="222" spans="1:14" s="8" customFormat="1" ht="11.25" customHeight="1" x14ac:dyDescent="0.25">
      <c r="A222" s="12"/>
      <c r="B222" s="13"/>
      <c r="C222" s="14"/>
      <c r="D222" s="13"/>
      <c r="E222" s="13"/>
      <c r="F222" s="11"/>
      <c r="G222" s="16"/>
      <c r="H222" s="66"/>
      <c r="I222" s="66"/>
      <c r="J222" s="47"/>
      <c r="K222" s="47"/>
      <c r="L222" s="47"/>
      <c r="M222" s="47"/>
      <c r="N222" s="50"/>
    </row>
    <row r="223" spans="1:14" s="8" customFormat="1" ht="11.25" customHeight="1" x14ac:dyDescent="0.25">
      <c r="A223" s="12"/>
      <c r="B223" s="13"/>
      <c r="C223" s="14"/>
      <c r="D223" s="13"/>
      <c r="E223" s="13"/>
      <c r="F223" s="11"/>
      <c r="G223" s="16"/>
      <c r="H223" s="66"/>
      <c r="I223" s="66"/>
      <c r="J223" s="47"/>
      <c r="K223" s="47"/>
      <c r="L223" s="47"/>
      <c r="M223" s="47"/>
      <c r="N223" s="50"/>
    </row>
    <row r="224" spans="1:14" s="8" customFormat="1" ht="11.25" customHeight="1" x14ac:dyDescent="0.25">
      <c r="A224" s="12"/>
      <c r="B224" s="13"/>
      <c r="C224" s="14"/>
      <c r="D224" s="13"/>
      <c r="E224" s="13"/>
      <c r="F224" s="11"/>
      <c r="G224" s="16"/>
      <c r="H224" s="66"/>
      <c r="I224" s="66"/>
      <c r="J224" s="47"/>
      <c r="K224" s="47"/>
      <c r="L224" s="47"/>
      <c r="M224" s="47"/>
      <c r="N224" s="50"/>
    </row>
    <row r="225" spans="1:14" s="8" customFormat="1" ht="11.25" customHeight="1" x14ac:dyDescent="0.25">
      <c r="A225" s="12"/>
      <c r="B225" s="13"/>
      <c r="C225" s="14"/>
      <c r="D225" s="13"/>
      <c r="E225" s="13"/>
      <c r="F225" s="11"/>
      <c r="G225" s="16"/>
      <c r="H225" s="66"/>
      <c r="I225" s="66"/>
      <c r="J225" s="47"/>
      <c r="K225" s="47"/>
      <c r="L225" s="47"/>
      <c r="M225" s="47"/>
      <c r="N225" s="50"/>
    </row>
    <row r="226" spans="1:14" s="8" customFormat="1" ht="11.25" customHeight="1" x14ac:dyDescent="0.25">
      <c r="A226" s="12"/>
      <c r="B226" s="13"/>
      <c r="C226" s="14"/>
      <c r="D226" s="13"/>
      <c r="E226" s="13"/>
      <c r="F226" s="11"/>
      <c r="G226" s="16"/>
      <c r="H226" s="66"/>
      <c r="I226" s="66"/>
      <c r="J226" s="47"/>
      <c r="K226" s="47"/>
      <c r="L226" s="47"/>
      <c r="M226" s="47"/>
      <c r="N226" s="50"/>
    </row>
    <row r="227" spans="1:14" s="8" customFormat="1" ht="11.25" customHeight="1" x14ac:dyDescent="0.25">
      <c r="A227" s="12"/>
      <c r="B227" s="13"/>
      <c r="C227" s="14"/>
      <c r="D227" s="13"/>
      <c r="E227" s="13"/>
      <c r="F227" s="11"/>
      <c r="G227" s="16"/>
      <c r="H227" s="66"/>
      <c r="I227" s="66"/>
      <c r="J227" s="47"/>
      <c r="K227" s="47"/>
      <c r="L227" s="47"/>
      <c r="M227" s="47"/>
      <c r="N227" s="50"/>
    </row>
    <row r="228" spans="1:14" s="8" customFormat="1" ht="11.25" customHeight="1" x14ac:dyDescent="0.25">
      <c r="A228" s="12"/>
      <c r="B228" s="13"/>
      <c r="C228" s="14"/>
      <c r="D228" s="13"/>
      <c r="E228" s="13"/>
      <c r="F228" s="11"/>
      <c r="G228" s="16"/>
      <c r="H228" s="66"/>
      <c r="I228" s="66"/>
      <c r="J228" s="47"/>
      <c r="K228" s="47"/>
      <c r="L228" s="47"/>
      <c r="M228" s="47"/>
      <c r="N228" s="50"/>
    </row>
    <row r="229" spans="1:14" s="8" customFormat="1" ht="11.25" customHeight="1" x14ac:dyDescent="0.25">
      <c r="A229" s="12"/>
      <c r="B229" s="13"/>
      <c r="C229" s="14"/>
      <c r="D229" s="13"/>
      <c r="E229" s="13"/>
      <c r="F229" s="11"/>
      <c r="G229" s="16"/>
      <c r="H229" s="66"/>
      <c r="I229" s="66"/>
      <c r="J229" s="47"/>
      <c r="K229" s="47"/>
      <c r="L229" s="47"/>
      <c r="M229" s="47"/>
      <c r="N229" s="50"/>
    </row>
    <row r="230" spans="1:14" s="8" customFormat="1" ht="11.25" customHeight="1" x14ac:dyDescent="0.25">
      <c r="A230" s="12"/>
      <c r="B230" s="13"/>
      <c r="C230" s="14"/>
      <c r="D230" s="13"/>
      <c r="E230" s="13"/>
      <c r="F230" s="11"/>
      <c r="G230" s="16"/>
      <c r="H230" s="66"/>
      <c r="I230" s="66"/>
      <c r="J230" s="47"/>
      <c r="K230" s="47"/>
      <c r="L230" s="47"/>
      <c r="M230" s="47"/>
      <c r="N230" s="50"/>
    </row>
    <row r="231" spans="1:14" s="8" customFormat="1" ht="11.25" customHeight="1" x14ac:dyDescent="0.25">
      <c r="A231" s="12"/>
      <c r="B231" s="13"/>
      <c r="C231" s="14"/>
      <c r="D231" s="13"/>
      <c r="E231" s="13"/>
      <c r="F231" s="11"/>
      <c r="G231" s="16"/>
      <c r="H231" s="66"/>
      <c r="I231" s="66"/>
      <c r="J231" s="47"/>
      <c r="K231" s="47"/>
      <c r="L231" s="47"/>
      <c r="M231" s="47"/>
      <c r="N231" s="50"/>
    </row>
    <row r="232" spans="1:14" s="8" customFormat="1" ht="11.25" customHeight="1" x14ac:dyDescent="0.25">
      <c r="A232" s="12"/>
      <c r="B232" s="13"/>
      <c r="C232" s="14"/>
      <c r="D232" s="13"/>
      <c r="E232" s="13"/>
      <c r="F232" s="11"/>
      <c r="G232" s="16"/>
      <c r="H232" s="66"/>
      <c r="I232" s="66"/>
      <c r="J232" s="47"/>
      <c r="K232" s="47"/>
      <c r="L232" s="47"/>
      <c r="M232" s="47"/>
      <c r="N232" s="50"/>
    </row>
    <row r="233" spans="1:14" s="8" customFormat="1" ht="11.25" customHeight="1" x14ac:dyDescent="0.25">
      <c r="A233" s="12"/>
      <c r="B233" s="13"/>
      <c r="C233" s="14"/>
      <c r="D233" s="13"/>
      <c r="E233" s="13"/>
      <c r="F233" s="11"/>
      <c r="G233" s="16"/>
      <c r="H233" s="66"/>
      <c r="I233" s="66"/>
      <c r="J233" s="47"/>
      <c r="K233" s="47"/>
      <c r="L233" s="47"/>
      <c r="M233" s="47"/>
      <c r="N233" s="50"/>
    </row>
    <row r="234" spans="1:14" s="8" customFormat="1" ht="11.25" customHeight="1" x14ac:dyDescent="0.25">
      <c r="A234" s="12"/>
      <c r="B234" s="13"/>
      <c r="C234" s="14"/>
      <c r="D234" s="13"/>
      <c r="E234" s="13"/>
      <c r="F234" s="11"/>
      <c r="G234" s="16"/>
      <c r="H234" s="66"/>
      <c r="I234" s="66"/>
      <c r="J234" s="47"/>
      <c r="K234" s="47"/>
      <c r="L234" s="47"/>
      <c r="M234" s="47"/>
      <c r="N234" s="50"/>
    </row>
    <row r="235" spans="1:14" s="8" customFormat="1" ht="11.25" customHeight="1" x14ac:dyDescent="0.25">
      <c r="A235" s="12"/>
      <c r="B235" s="13"/>
      <c r="C235" s="14"/>
      <c r="D235" s="13"/>
      <c r="E235" s="13"/>
      <c r="F235" s="11"/>
      <c r="G235" s="16"/>
      <c r="H235" s="66"/>
      <c r="I235" s="66"/>
      <c r="J235" s="47"/>
      <c r="K235" s="47"/>
      <c r="L235" s="47"/>
      <c r="M235" s="47"/>
      <c r="N235" s="50"/>
    </row>
    <row r="236" spans="1:14" s="8" customFormat="1" ht="11.25" customHeight="1" x14ac:dyDescent="0.25">
      <c r="A236" s="12"/>
      <c r="B236" s="13"/>
      <c r="C236" s="14"/>
      <c r="D236" s="13"/>
      <c r="E236" s="13"/>
      <c r="F236" s="11"/>
      <c r="G236" s="16"/>
      <c r="H236" s="66"/>
      <c r="I236" s="66"/>
      <c r="J236" s="47"/>
      <c r="K236" s="47"/>
      <c r="L236" s="47"/>
      <c r="M236" s="47"/>
      <c r="N236" s="50"/>
    </row>
    <row r="237" spans="1:14" s="8" customFormat="1" ht="11.25" customHeight="1" x14ac:dyDescent="0.25">
      <c r="A237" s="12"/>
      <c r="B237" s="13"/>
      <c r="C237" s="14"/>
      <c r="D237" s="13"/>
      <c r="E237" s="13"/>
      <c r="F237" s="11"/>
      <c r="G237" s="16"/>
      <c r="H237" s="66"/>
      <c r="I237" s="66"/>
      <c r="J237" s="47"/>
      <c r="K237" s="47"/>
      <c r="L237" s="47"/>
      <c r="M237" s="47"/>
      <c r="N237" s="50"/>
    </row>
    <row r="238" spans="1:14" s="8" customFormat="1" ht="11.25" customHeight="1" x14ac:dyDescent="0.25">
      <c r="A238" s="12"/>
      <c r="B238" s="13"/>
      <c r="C238" s="14"/>
      <c r="D238" s="13"/>
      <c r="E238" s="13"/>
      <c r="F238" s="11"/>
      <c r="G238" s="16"/>
      <c r="H238" s="66"/>
      <c r="I238" s="66"/>
      <c r="J238" s="47"/>
      <c r="K238" s="47"/>
      <c r="L238" s="47"/>
      <c r="M238" s="47"/>
      <c r="N238" s="50"/>
    </row>
    <row r="239" spans="1:14" s="8" customFormat="1" ht="11.25" customHeight="1" x14ac:dyDescent="0.25">
      <c r="A239" s="12"/>
      <c r="B239" s="13"/>
      <c r="C239" s="14"/>
      <c r="D239" s="13"/>
      <c r="E239" s="13"/>
      <c r="F239" s="11"/>
      <c r="G239" s="16"/>
      <c r="H239" s="66"/>
      <c r="I239" s="66"/>
      <c r="J239" s="47"/>
      <c r="K239" s="47"/>
      <c r="L239" s="47"/>
      <c r="M239" s="47"/>
      <c r="N239" s="50"/>
    </row>
    <row r="240" spans="1:14" s="8" customFormat="1" ht="11.25" customHeight="1" x14ac:dyDescent="0.25">
      <c r="A240" s="12"/>
      <c r="B240" s="13"/>
      <c r="C240" s="14"/>
      <c r="D240" s="13"/>
      <c r="E240" s="13"/>
      <c r="F240" s="11"/>
      <c r="G240" s="16"/>
      <c r="H240" s="66"/>
      <c r="I240" s="66"/>
      <c r="J240" s="47"/>
      <c r="K240" s="47"/>
      <c r="L240" s="47"/>
      <c r="M240" s="47"/>
      <c r="N240" s="50"/>
    </row>
    <row r="241" spans="1:14" s="8" customFormat="1" ht="11.25" customHeight="1" x14ac:dyDescent="0.25">
      <c r="A241" s="12"/>
      <c r="B241" s="13"/>
      <c r="C241" s="14"/>
      <c r="D241" s="13"/>
      <c r="E241" s="13"/>
      <c r="F241" s="11"/>
      <c r="G241" s="16"/>
      <c r="H241" s="66"/>
      <c r="I241" s="66"/>
      <c r="J241" s="47"/>
      <c r="K241" s="47"/>
      <c r="L241" s="47"/>
      <c r="M241" s="47"/>
      <c r="N241" s="50"/>
    </row>
    <row r="242" spans="1:14" s="8" customFormat="1" ht="11.25" customHeight="1" x14ac:dyDescent="0.25">
      <c r="A242" s="12"/>
      <c r="B242" s="13"/>
      <c r="C242" s="14"/>
      <c r="D242" s="13"/>
      <c r="E242" s="13"/>
      <c r="F242" s="11"/>
      <c r="G242" s="16"/>
      <c r="H242" s="66"/>
      <c r="I242" s="66"/>
      <c r="J242" s="47"/>
      <c r="K242" s="47"/>
      <c r="L242" s="47"/>
      <c r="M242" s="47"/>
      <c r="N242" s="50"/>
    </row>
    <row r="243" spans="1:14" s="8" customFormat="1" ht="11.25" customHeight="1" x14ac:dyDescent="0.25">
      <c r="A243" s="12"/>
      <c r="B243" s="13"/>
      <c r="C243" s="14"/>
      <c r="D243" s="13"/>
      <c r="E243" s="13"/>
      <c r="F243" s="11"/>
      <c r="G243" s="16"/>
      <c r="H243" s="66"/>
      <c r="I243" s="66"/>
      <c r="J243" s="47"/>
      <c r="K243" s="47"/>
      <c r="L243" s="47"/>
      <c r="M243" s="47"/>
      <c r="N243" s="50"/>
    </row>
    <row r="244" spans="1:14" s="8" customFormat="1" ht="11.25" customHeight="1" x14ac:dyDescent="0.25">
      <c r="A244" s="12"/>
      <c r="B244" s="13"/>
      <c r="C244" s="14"/>
      <c r="D244" s="13"/>
      <c r="E244" s="13"/>
      <c r="F244" s="11"/>
      <c r="G244" s="16"/>
      <c r="H244" s="66"/>
      <c r="I244" s="66"/>
      <c r="J244" s="47"/>
      <c r="K244" s="47"/>
      <c r="L244" s="47"/>
      <c r="M244" s="47"/>
      <c r="N244" s="50"/>
    </row>
    <row r="245" spans="1:14" s="8" customFormat="1" ht="11.25" customHeight="1" x14ac:dyDescent="0.25">
      <c r="A245" s="12"/>
      <c r="B245" s="13"/>
      <c r="C245" s="14"/>
      <c r="D245" s="13"/>
      <c r="E245" s="13"/>
      <c r="F245" s="11"/>
      <c r="G245" s="16"/>
      <c r="H245" s="66"/>
      <c r="I245" s="66"/>
      <c r="J245" s="47"/>
      <c r="K245" s="47"/>
      <c r="L245" s="47"/>
      <c r="M245" s="47"/>
      <c r="N245" s="50"/>
    </row>
    <row r="246" spans="1:14" s="8" customFormat="1" ht="11.25" customHeight="1" x14ac:dyDescent="0.25">
      <c r="A246" s="12"/>
      <c r="B246" s="13"/>
      <c r="C246" s="14"/>
      <c r="D246" s="13"/>
      <c r="E246" s="13"/>
      <c r="F246" s="11"/>
      <c r="G246" s="16"/>
      <c r="H246" s="66"/>
      <c r="I246" s="66"/>
      <c r="J246" s="47"/>
      <c r="K246" s="47"/>
      <c r="L246" s="47"/>
      <c r="M246" s="47"/>
      <c r="N246" s="50"/>
    </row>
    <row r="247" spans="1:14" s="8" customFormat="1" ht="11.25" customHeight="1" x14ac:dyDescent="0.25">
      <c r="A247" s="12"/>
      <c r="B247" s="13"/>
      <c r="C247" s="14"/>
      <c r="D247" s="13"/>
      <c r="E247" s="13"/>
      <c r="F247" s="11"/>
      <c r="G247" s="16"/>
      <c r="H247" s="66"/>
      <c r="I247" s="66"/>
      <c r="J247" s="47"/>
      <c r="K247" s="47"/>
      <c r="L247" s="47"/>
      <c r="M247" s="47"/>
      <c r="N247" s="50"/>
    </row>
    <row r="248" spans="1:14" s="8" customFormat="1" ht="11.25" customHeight="1" x14ac:dyDescent="0.25">
      <c r="A248" s="12"/>
      <c r="B248" s="13"/>
      <c r="C248" s="14"/>
      <c r="D248" s="13"/>
      <c r="E248" s="13"/>
      <c r="F248" s="11"/>
      <c r="G248" s="16"/>
      <c r="H248" s="66"/>
      <c r="I248" s="66"/>
      <c r="J248" s="47"/>
      <c r="K248" s="47"/>
      <c r="L248" s="47"/>
      <c r="M248" s="47"/>
      <c r="N248" s="50"/>
    </row>
    <row r="249" spans="1:14" s="8" customFormat="1" ht="11.25" customHeight="1" x14ac:dyDescent="0.25">
      <c r="A249" s="12"/>
      <c r="B249" s="13"/>
      <c r="C249" s="14"/>
      <c r="D249" s="13"/>
      <c r="E249" s="13"/>
      <c r="F249" s="11"/>
      <c r="G249" s="16"/>
      <c r="H249" s="66"/>
      <c r="I249" s="66"/>
      <c r="J249" s="47"/>
      <c r="K249" s="47"/>
      <c r="L249" s="47"/>
      <c r="M249" s="47"/>
      <c r="N249" s="50"/>
    </row>
    <row r="250" spans="1:14" s="8" customFormat="1" ht="11.25" customHeight="1" x14ac:dyDescent="0.25">
      <c r="A250" s="12"/>
      <c r="B250" s="13"/>
      <c r="C250" s="14"/>
      <c r="D250" s="13"/>
      <c r="E250" s="13"/>
      <c r="F250" s="11"/>
      <c r="G250" s="16"/>
      <c r="H250" s="66"/>
      <c r="I250" s="66"/>
      <c r="J250" s="47"/>
      <c r="K250" s="47"/>
      <c r="L250" s="47"/>
      <c r="M250" s="47"/>
      <c r="N250" s="50"/>
    </row>
    <row r="251" spans="1:14" s="8" customFormat="1" ht="11.25" customHeight="1" x14ac:dyDescent="0.25">
      <c r="A251" s="12"/>
      <c r="B251" s="13"/>
      <c r="C251" s="14"/>
      <c r="D251" s="13"/>
      <c r="E251" s="13"/>
      <c r="F251" s="11"/>
      <c r="G251" s="16"/>
      <c r="H251" s="66"/>
      <c r="I251" s="66"/>
      <c r="J251" s="47"/>
      <c r="K251" s="47"/>
      <c r="L251" s="47"/>
      <c r="M251" s="47"/>
      <c r="N251" s="50"/>
    </row>
    <row r="252" spans="1:14" s="8" customFormat="1" ht="11.25" customHeight="1" x14ac:dyDescent="0.25">
      <c r="A252" s="12"/>
      <c r="B252" s="13"/>
      <c r="C252" s="14"/>
      <c r="D252" s="13"/>
      <c r="E252" s="13"/>
      <c r="F252" s="11"/>
      <c r="G252" s="16"/>
      <c r="H252" s="66"/>
      <c r="I252" s="66"/>
      <c r="J252" s="47"/>
      <c r="K252" s="47"/>
      <c r="L252" s="47"/>
      <c r="M252" s="47"/>
      <c r="N252" s="50"/>
    </row>
    <row r="253" spans="1:14" s="8" customFormat="1" ht="11.25" customHeight="1" x14ac:dyDescent="0.25">
      <c r="A253" s="12"/>
      <c r="B253" s="13"/>
      <c r="C253" s="14"/>
      <c r="D253" s="13"/>
      <c r="E253" s="13"/>
      <c r="F253" s="11"/>
      <c r="G253" s="16"/>
      <c r="H253" s="66"/>
      <c r="I253" s="66"/>
      <c r="J253" s="47"/>
      <c r="K253" s="47"/>
      <c r="L253" s="47"/>
      <c r="M253" s="47"/>
      <c r="N253" s="50"/>
    </row>
    <row r="254" spans="1:14" s="8" customFormat="1" ht="11.25" customHeight="1" x14ac:dyDescent="0.25">
      <c r="A254" s="12"/>
      <c r="B254" s="13"/>
      <c r="C254" s="14"/>
      <c r="D254" s="13"/>
      <c r="E254" s="13"/>
      <c r="F254" s="11"/>
      <c r="G254" s="16"/>
      <c r="H254" s="66"/>
      <c r="I254" s="66"/>
      <c r="J254" s="47"/>
      <c r="K254" s="47"/>
      <c r="L254" s="47"/>
      <c r="M254" s="47"/>
      <c r="N254" s="50"/>
    </row>
    <row r="255" spans="1:14" s="8" customFormat="1" ht="11.25" customHeight="1" x14ac:dyDescent="0.25">
      <c r="A255" s="12"/>
      <c r="B255" s="13"/>
      <c r="C255" s="14"/>
      <c r="D255" s="13"/>
      <c r="E255" s="13"/>
      <c r="F255" s="11"/>
      <c r="G255" s="16"/>
      <c r="H255" s="66"/>
      <c r="I255" s="66"/>
      <c r="J255" s="47"/>
      <c r="K255" s="47"/>
      <c r="L255" s="47"/>
      <c r="M255" s="47"/>
      <c r="N255" s="50"/>
    </row>
    <row r="256" spans="1:14" s="8" customFormat="1" ht="11.25" customHeight="1" x14ac:dyDescent="0.25">
      <c r="A256" s="12"/>
      <c r="B256" s="13"/>
      <c r="C256" s="14"/>
      <c r="D256" s="13"/>
      <c r="E256" s="13"/>
      <c r="F256" s="11"/>
      <c r="G256" s="16"/>
      <c r="H256" s="66"/>
      <c r="I256" s="66"/>
      <c r="J256" s="47"/>
      <c r="K256" s="47"/>
      <c r="L256" s="47"/>
      <c r="M256" s="47"/>
      <c r="N256" s="50"/>
    </row>
    <row r="257" spans="1:14" s="8" customFormat="1" ht="11.25" customHeight="1" x14ac:dyDescent="0.25">
      <c r="A257" s="12"/>
      <c r="B257" s="13"/>
      <c r="C257" s="14"/>
      <c r="D257" s="13"/>
      <c r="E257" s="13"/>
      <c r="F257" s="11"/>
      <c r="G257" s="16"/>
      <c r="H257" s="66"/>
      <c r="I257" s="66"/>
      <c r="J257" s="47"/>
      <c r="K257" s="47"/>
      <c r="L257" s="47"/>
      <c r="M257" s="47"/>
      <c r="N257" s="50"/>
    </row>
    <row r="258" spans="1:14" s="8" customFormat="1" ht="11.25" customHeight="1" x14ac:dyDescent="0.25">
      <c r="A258" s="12"/>
      <c r="B258" s="13"/>
      <c r="C258" s="14"/>
      <c r="D258" s="13"/>
      <c r="E258" s="13"/>
      <c r="F258" s="11"/>
      <c r="G258" s="16"/>
      <c r="H258" s="66"/>
      <c r="I258" s="66"/>
      <c r="J258" s="47"/>
      <c r="K258" s="47"/>
      <c r="L258" s="47"/>
      <c r="M258" s="47"/>
      <c r="N258" s="50"/>
    </row>
    <row r="259" spans="1:14" s="8" customFormat="1" ht="11.25" customHeight="1" x14ac:dyDescent="0.25">
      <c r="A259" s="12"/>
      <c r="B259" s="13"/>
      <c r="C259" s="14"/>
      <c r="D259" s="13"/>
      <c r="E259" s="13"/>
      <c r="F259" s="11"/>
      <c r="G259" s="16"/>
      <c r="H259" s="66"/>
      <c r="I259" s="66"/>
      <c r="J259" s="47"/>
      <c r="K259" s="47"/>
      <c r="L259" s="47"/>
      <c r="M259" s="47"/>
      <c r="N259" s="50"/>
    </row>
    <row r="260" spans="1:14" s="8" customFormat="1" ht="11.25" customHeight="1" x14ac:dyDescent="0.25">
      <c r="A260" s="12"/>
      <c r="B260" s="13"/>
      <c r="C260" s="14"/>
      <c r="D260" s="13"/>
      <c r="E260" s="13"/>
      <c r="F260" s="11"/>
      <c r="G260" s="16"/>
      <c r="H260" s="66"/>
      <c r="I260" s="66"/>
      <c r="J260" s="47"/>
      <c r="K260" s="47"/>
      <c r="L260" s="47"/>
      <c r="M260" s="47"/>
      <c r="N260" s="50"/>
    </row>
    <row r="261" spans="1:14" s="8" customFormat="1" ht="11.25" customHeight="1" x14ac:dyDescent="0.25">
      <c r="A261" s="12"/>
      <c r="B261" s="13"/>
      <c r="C261" s="14"/>
      <c r="D261" s="13"/>
      <c r="E261" s="13"/>
      <c r="F261" s="11"/>
      <c r="G261" s="16"/>
      <c r="H261" s="66"/>
      <c r="I261" s="66"/>
      <c r="J261" s="47"/>
      <c r="K261" s="47"/>
      <c r="L261" s="47"/>
      <c r="M261" s="47"/>
      <c r="N261" s="50"/>
    </row>
    <row r="262" spans="1:14" s="8" customFormat="1" ht="11.25" customHeight="1" x14ac:dyDescent="0.25">
      <c r="A262" s="12"/>
      <c r="B262" s="13"/>
      <c r="C262" s="14"/>
      <c r="D262" s="13"/>
      <c r="E262" s="13"/>
      <c r="F262" s="11"/>
      <c r="G262" s="16"/>
      <c r="H262" s="66"/>
      <c r="I262" s="66"/>
      <c r="J262" s="47"/>
      <c r="K262" s="47"/>
      <c r="L262" s="47"/>
      <c r="M262" s="47"/>
      <c r="N262" s="50"/>
    </row>
    <row r="263" spans="1:14" s="8" customFormat="1" ht="11.25" customHeight="1" x14ac:dyDescent="0.25">
      <c r="A263" s="12"/>
      <c r="B263" s="13"/>
      <c r="C263" s="14"/>
      <c r="D263" s="13"/>
      <c r="E263" s="13"/>
      <c r="F263" s="11"/>
      <c r="G263" s="16"/>
      <c r="H263" s="66"/>
      <c r="I263" s="66"/>
      <c r="J263" s="47"/>
      <c r="K263" s="47"/>
      <c r="L263" s="47"/>
      <c r="M263" s="47"/>
      <c r="N263" s="50"/>
    </row>
    <row r="264" spans="1:14" s="8" customFormat="1" ht="11.25" customHeight="1" x14ac:dyDescent="0.25">
      <c r="A264" s="12"/>
      <c r="B264" s="13"/>
      <c r="C264" s="14"/>
      <c r="D264" s="13"/>
      <c r="E264" s="13"/>
      <c r="F264" s="11"/>
      <c r="G264" s="16"/>
      <c r="H264" s="66"/>
      <c r="I264" s="66"/>
      <c r="J264" s="47"/>
      <c r="K264" s="47"/>
      <c r="L264" s="47"/>
      <c r="M264" s="47"/>
      <c r="N264" s="50"/>
    </row>
    <row r="265" spans="1:14" s="8" customFormat="1" ht="11.25" customHeight="1" x14ac:dyDescent="0.25">
      <c r="A265" s="12"/>
      <c r="B265" s="13"/>
      <c r="C265" s="14"/>
      <c r="D265" s="13"/>
      <c r="E265" s="13"/>
      <c r="F265" s="11"/>
      <c r="G265" s="16"/>
      <c r="H265" s="66"/>
      <c r="I265" s="66"/>
      <c r="J265" s="47"/>
      <c r="K265" s="47"/>
      <c r="L265" s="47"/>
      <c r="M265" s="47"/>
      <c r="N265" s="50"/>
    </row>
    <row r="266" spans="1:14" s="8" customFormat="1" ht="11.25" customHeight="1" x14ac:dyDescent="0.25">
      <c r="A266" s="12"/>
      <c r="B266" s="13"/>
      <c r="C266" s="14"/>
      <c r="D266" s="13"/>
      <c r="E266" s="13"/>
      <c r="F266" s="11"/>
      <c r="G266" s="16"/>
      <c r="H266" s="66"/>
      <c r="I266" s="66"/>
      <c r="J266" s="47"/>
      <c r="K266" s="47"/>
      <c r="L266" s="47"/>
      <c r="M266" s="47"/>
      <c r="N266" s="50"/>
    </row>
    <row r="267" spans="1:14" s="8" customFormat="1" ht="11.25" customHeight="1" x14ac:dyDescent="0.25">
      <c r="A267" s="12"/>
      <c r="B267" s="13"/>
      <c r="C267" s="14"/>
      <c r="D267" s="13"/>
      <c r="E267" s="13"/>
      <c r="F267" s="11"/>
      <c r="G267" s="16"/>
      <c r="H267" s="66"/>
      <c r="I267" s="66"/>
      <c r="J267" s="47"/>
      <c r="K267" s="47"/>
      <c r="L267" s="47"/>
      <c r="M267" s="47"/>
      <c r="N267" s="50"/>
    </row>
    <row r="268" spans="1:14" s="8" customFormat="1" ht="11.25" customHeight="1" x14ac:dyDescent="0.25">
      <c r="A268" s="12"/>
      <c r="B268" s="13"/>
      <c r="C268" s="14"/>
      <c r="D268" s="13"/>
      <c r="E268" s="13"/>
      <c r="F268" s="11"/>
      <c r="G268" s="16"/>
      <c r="H268" s="66"/>
      <c r="I268" s="66"/>
      <c r="J268" s="47"/>
      <c r="K268" s="47"/>
      <c r="L268" s="47"/>
      <c r="M268" s="47"/>
      <c r="N268" s="50"/>
    </row>
    <row r="269" spans="1:14" s="8" customFormat="1" ht="11.25" customHeight="1" x14ac:dyDescent="0.25">
      <c r="A269" s="12"/>
      <c r="B269" s="13"/>
      <c r="C269" s="14"/>
      <c r="D269" s="13"/>
      <c r="E269" s="13"/>
      <c r="F269" s="11"/>
      <c r="G269" s="16"/>
      <c r="H269" s="66"/>
      <c r="I269" s="66"/>
      <c r="J269" s="47"/>
      <c r="K269" s="47"/>
      <c r="L269" s="47"/>
      <c r="M269" s="47"/>
      <c r="N269" s="50"/>
    </row>
    <row r="270" spans="1:14" s="8" customFormat="1" ht="11.25" customHeight="1" x14ac:dyDescent="0.25">
      <c r="A270" s="12"/>
      <c r="B270" s="13"/>
      <c r="C270" s="14"/>
      <c r="D270" s="13"/>
      <c r="E270" s="13"/>
      <c r="F270" s="11"/>
      <c r="G270" s="16"/>
      <c r="H270" s="66"/>
      <c r="I270" s="66"/>
      <c r="J270" s="47"/>
      <c r="K270" s="47"/>
      <c r="L270" s="47"/>
      <c r="M270" s="47"/>
      <c r="N270" s="50"/>
    </row>
    <row r="271" spans="1:14" s="8" customFormat="1" ht="11.25" customHeight="1" x14ac:dyDescent="0.25">
      <c r="A271" s="12"/>
      <c r="B271" s="13"/>
      <c r="C271" s="14"/>
      <c r="D271" s="13"/>
      <c r="E271" s="13"/>
      <c r="F271" s="11"/>
      <c r="G271" s="16"/>
      <c r="H271" s="66"/>
      <c r="I271" s="66"/>
      <c r="J271" s="47"/>
      <c r="K271" s="47"/>
      <c r="L271" s="47"/>
      <c r="M271" s="47"/>
      <c r="N271" s="50"/>
    </row>
    <row r="272" spans="1:14" s="8" customFormat="1" ht="11.25" customHeight="1" x14ac:dyDescent="0.25">
      <c r="A272" s="12"/>
      <c r="B272" s="13"/>
      <c r="C272" s="14"/>
      <c r="D272" s="13"/>
      <c r="E272" s="13"/>
      <c r="F272" s="11"/>
      <c r="G272" s="16"/>
      <c r="H272" s="66"/>
      <c r="I272" s="66"/>
      <c r="J272" s="47"/>
      <c r="K272" s="47"/>
      <c r="L272" s="47"/>
      <c r="M272" s="47"/>
      <c r="N272" s="50"/>
    </row>
    <row r="273" spans="1:14" s="8" customFormat="1" ht="11.25" customHeight="1" x14ac:dyDescent="0.25">
      <c r="A273" s="12"/>
      <c r="B273" s="13"/>
      <c r="C273" s="14"/>
      <c r="D273" s="13"/>
      <c r="E273" s="13"/>
      <c r="F273" s="11"/>
      <c r="G273" s="16"/>
      <c r="H273" s="66"/>
      <c r="I273" s="66"/>
      <c r="J273" s="47"/>
      <c r="K273" s="47"/>
      <c r="L273" s="47"/>
      <c r="M273" s="47"/>
      <c r="N273" s="50"/>
    </row>
    <row r="274" spans="1:14" s="8" customFormat="1" ht="11.25" customHeight="1" x14ac:dyDescent="0.25">
      <c r="A274" s="12"/>
      <c r="B274" s="13"/>
      <c r="C274" s="14"/>
      <c r="D274" s="13"/>
      <c r="E274" s="13"/>
      <c r="F274" s="11"/>
      <c r="G274" s="16"/>
      <c r="H274" s="66"/>
      <c r="I274" s="66"/>
      <c r="J274" s="47"/>
      <c r="K274" s="47"/>
      <c r="L274" s="47"/>
      <c r="M274" s="47"/>
      <c r="N274" s="50"/>
    </row>
    <row r="275" spans="1:14" s="8" customFormat="1" ht="11.25" customHeight="1" x14ac:dyDescent="0.25">
      <c r="A275" s="12"/>
      <c r="B275" s="13"/>
      <c r="C275" s="14"/>
      <c r="D275" s="13"/>
      <c r="E275" s="13"/>
      <c r="F275" s="11"/>
      <c r="G275" s="16"/>
      <c r="H275" s="66"/>
      <c r="I275" s="66"/>
      <c r="J275" s="47"/>
      <c r="K275" s="47"/>
      <c r="L275" s="47"/>
      <c r="M275" s="47"/>
      <c r="N275" s="50"/>
    </row>
    <row r="276" spans="1:14" s="8" customFormat="1" ht="11.25" customHeight="1" x14ac:dyDescent="0.25">
      <c r="A276" s="12"/>
      <c r="B276" s="13"/>
      <c r="C276" s="14"/>
      <c r="D276" s="13"/>
      <c r="E276" s="13"/>
      <c r="F276" s="11"/>
      <c r="G276" s="16"/>
      <c r="H276" s="66"/>
      <c r="I276" s="66"/>
      <c r="J276" s="47"/>
      <c r="K276" s="47"/>
      <c r="L276" s="47"/>
      <c r="M276" s="47"/>
      <c r="N276" s="50"/>
    </row>
    <row r="277" spans="1:14" s="8" customFormat="1" ht="11.25" customHeight="1" x14ac:dyDescent="0.25">
      <c r="A277" s="12"/>
      <c r="B277" s="13"/>
      <c r="C277" s="14"/>
      <c r="D277" s="13"/>
      <c r="E277" s="13"/>
      <c r="F277" s="11"/>
      <c r="G277" s="16"/>
      <c r="H277" s="66"/>
      <c r="I277" s="66"/>
      <c r="J277" s="47"/>
      <c r="K277" s="47"/>
      <c r="L277" s="47"/>
      <c r="M277" s="47"/>
      <c r="N277" s="50"/>
    </row>
    <row r="278" spans="1:14" s="8" customFormat="1" ht="11.25" customHeight="1" x14ac:dyDescent="0.25">
      <c r="A278" s="12"/>
      <c r="B278" s="13"/>
      <c r="C278" s="14"/>
      <c r="D278" s="13"/>
      <c r="E278" s="13"/>
      <c r="F278" s="11"/>
      <c r="G278" s="16"/>
      <c r="H278" s="66"/>
      <c r="I278" s="66"/>
      <c r="J278" s="47"/>
      <c r="K278" s="47"/>
      <c r="L278" s="47"/>
      <c r="M278" s="47"/>
      <c r="N278" s="50"/>
    </row>
    <row r="279" spans="1:14" s="8" customFormat="1" ht="11.25" customHeight="1" x14ac:dyDescent="0.25">
      <c r="A279" s="12"/>
      <c r="B279" s="13"/>
      <c r="C279" s="14"/>
      <c r="D279" s="13"/>
      <c r="E279" s="13"/>
      <c r="F279" s="11"/>
      <c r="G279" s="16"/>
      <c r="H279" s="66"/>
      <c r="I279" s="66"/>
      <c r="J279" s="47"/>
      <c r="K279" s="47"/>
      <c r="L279" s="47"/>
      <c r="M279" s="47"/>
      <c r="N279" s="50"/>
    </row>
    <row r="280" spans="1:14" s="8" customFormat="1" ht="11.25" customHeight="1" x14ac:dyDescent="0.25">
      <c r="A280" s="12"/>
      <c r="B280" s="13"/>
      <c r="C280" s="14"/>
      <c r="D280" s="13"/>
      <c r="E280" s="13"/>
      <c r="F280" s="11"/>
      <c r="G280" s="16"/>
      <c r="H280" s="66"/>
      <c r="I280" s="66"/>
      <c r="J280" s="47"/>
      <c r="K280" s="47"/>
      <c r="L280" s="47"/>
      <c r="M280" s="47"/>
      <c r="N280" s="50"/>
    </row>
    <row r="281" spans="1:14" s="8" customFormat="1" ht="11.25" customHeight="1" x14ac:dyDescent="0.25">
      <c r="A281" s="12"/>
      <c r="B281" s="13"/>
      <c r="C281" s="14"/>
      <c r="D281" s="13"/>
      <c r="E281" s="13"/>
      <c r="F281" s="11"/>
      <c r="G281" s="16"/>
      <c r="H281" s="66"/>
      <c r="I281" s="66"/>
      <c r="J281" s="47"/>
      <c r="K281" s="47"/>
      <c r="L281" s="47"/>
      <c r="M281" s="47"/>
      <c r="N281" s="50"/>
    </row>
    <row r="282" spans="1:14" s="8" customFormat="1" ht="11.25" customHeight="1" x14ac:dyDescent="0.25">
      <c r="A282" s="12"/>
      <c r="B282" s="13"/>
      <c r="C282" s="14"/>
      <c r="D282" s="13"/>
      <c r="E282" s="13"/>
      <c r="F282" s="11"/>
      <c r="G282" s="16"/>
      <c r="H282" s="66"/>
      <c r="I282" s="66"/>
      <c r="J282" s="47"/>
      <c r="K282" s="47"/>
      <c r="L282" s="47"/>
      <c r="M282" s="47"/>
      <c r="N282" s="50"/>
    </row>
    <row r="283" spans="1:14" s="8" customFormat="1" ht="11.25" customHeight="1" x14ac:dyDescent="0.25">
      <c r="A283" s="12"/>
      <c r="B283" s="13"/>
      <c r="C283" s="14"/>
      <c r="D283" s="13"/>
      <c r="E283" s="13"/>
      <c r="F283" s="11"/>
      <c r="G283" s="16"/>
      <c r="H283" s="66"/>
      <c r="I283" s="66"/>
      <c r="J283" s="47"/>
      <c r="K283" s="47"/>
      <c r="L283" s="47"/>
      <c r="M283" s="47"/>
      <c r="N283" s="50"/>
    </row>
    <row r="284" spans="1:14" s="8" customFormat="1" ht="11.25" customHeight="1" x14ac:dyDescent="0.25">
      <c r="A284" s="12"/>
      <c r="B284" s="13"/>
      <c r="C284" s="14"/>
      <c r="D284" s="13"/>
      <c r="E284" s="13"/>
      <c r="F284" s="11"/>
      <c r="G284" s="16"/>
      <c r="H284" s="66"/>
      <c r="I284" s="66"/>
      <c r="J284" s="47"/>
      <c r="K284" s="47"/>
      <c r="L284" s="47"/>
      <c r="M284" s="47"/>
      <c r="N284" s="50"/>
    </row>
    <row r="285" spans="1:14" s="8" customFormat="1" ht="11.25" customHeight="1" x14ac:dyDescent="0.25">
      <c r="A285" s="12"/>
      <c r="B285" s="13"/>
      <c r="C285" s="14"/>
      <c r="D285" s="13"/>
      <c r="E285" s="13"/>
      <c r="F285" s="11"/>
      <c r="G285" s="16"/>
      <c r="H285" s="66"/>
      <c r="I285" s="66"/>
      <c r="J285" s="47"/>
      <c r="K285" s="47"/>
      <c r="L285" s="47"/>
      <c r="M285" s="47"/>
      <c r="N285" s="50"/>
    </row>
    <row r="286" spans="1:14" s="8" customFormat="1" ht="11.25" customHeight="1" x14ac:dyDescent="0.25">
      <c r="A286" s="12"/>
      <c r="B286" s="13"/>
      <c r="C286" s="14"/>
      <c r="D286" s="13"/>
      <c r="E286" s="13"/>
      <c r="F286" s="11"/>
      <c r="G286" s="16"/>
      <c r="H286" s="66"/>
      <c r="I286" s="66"/>
      <c r="J286" s="47"/>
      <c r="K286" s="47"/>
      <c r="L286" s="47"/>
      <c r="M286" s="47"/>
      <c r="N286" s="50"/>
    </row>
    <row r="287" spans="1:14" s="8" customFormat="1" ht="11.25" customHeight="1" x14ac:dyDescent="0.25">
      <c r="A287" s="12"/>
      <c r="B287" s="13"/>
      <c r="C287" s="14"/>
      <c r="D287" s="13"/>
      <c r="E287" s="13"/>
      <c r="F287" s="11"/>
      <c r="G287" s="16"/>
      <c r="H287" s="66"/>
      <c r="I287" s="66"/>
      <c r="J287" s="47"/>
      <c r="K287" s="47"/>
      <c r="L287" s="47"/>
      <c r="M287" s="47"/>
      <c r="N287" s="50"/>
    </row>
    <row r="288" spans="1:14" s="8" customFormat="1" ht="11.25" customHeight="1" x14ac:dyDescent="0.25">
      <c r="A288" s="12"/>
      <c r="B288" s="13"/>
      <c r="C288" s="14"/>
      <c r="D288" s="13"/>
      <c r="E288" s="13"/>
      <c r="F288" s="11"/>
      <c r="G288" s="16"/>
      <c r="H288" s="66"/>
      <c r="I288" s="66"/>
      <c r="J288" s="47"/>
      <c r="K288" s="47"/>
      <c r="L288" s="47"/>
      <c r="M288" s="47"/>
      <c r="N288" s="50"/>
    </row>
    <row r="289" spans="1:14" s="8" customFormat="1" ht="11.25" customHeight="1" x14ac:dyDescent="0.25">
      <c r="A289" s="12"/>
      <c r="B289" s="13"/>
      <c r="C289" s="14"/>
      <c r="D289" s="13"/>
      <c r="E289" s="13"/>
      <c r="F289" s="11"/>
      <c r="G289" s="16"/>
      <c r="H289" s="66"/>
      <c r="I289" s="66"/>
      <c r="J289" s="47"/>
      <c r="K289" s="47"/>
      <c r="L289" s="47"/>
      <c r="M289" s="47"/>
      <c r="N289" s="50"/>
    </row>
    <row r="290" spans="1:14" s="8" customFormat="1" ht="11.25" customHeight="1" x14ac:dyDescent="0.25">
      <c r="A290" s="12"/>
      <c r="B290" s="13"/>
      <c r="C290" s="14"/>
      <c r="D290" s="13"/>
      <c r="E290" s="13"/>
      <c r="F290" s="11"/>
      <c r="G290" s="16"/>
      <c r="H290" s="66"/>
      <c r="I290" s="66"/>
      <c r="J290" s="47"/>
      <c r="K290" s="47"/>
      <c r="L290" s="47"/>
      <c r="M290" s="47"/>
      <c r="N290" s="50"/>
    </row>
    <row r="291" spans="1:14" s="8" customFormat="1" ht="11.25" customHeight="1" x14ac:dyDescent="0.25">
      <c r="A291" s="12"/>
      <c r="B291" s="13"/>
      <c r="C291" s="14"/>
      <c r="D291" s="13"/>
      <c r="E291" s="13"/>
      <c r="F291" s="11"/>
      <c r="G291" s="16"/>
      <c r="H291" s="66"/>
      <c r="I291" s="66"/>
      <c r="J291" s="47"/>
      <c r="K291" s="47"/>
      <c r="L291" s="47"/>
      <c r="M291" s="47"/>
      <c r="N291" s="50"/>
    </row>
    <row r="292" spans="1:14" s="8" customFormat="1" ht="11.25" customHeight="1" x14ac:dyDescent="0.25">
      <c r="A292" s="12"/>
      <c r="B292" s="13"/>
      <c r="C292" s="14"/>
      <c r="D292" s="13"/>
      <c r="E292" s="13"/>
      <c r="F292" s="11"/>
      <c r="G292" s="16"/>
      <c r="H292" s="66"/>
      <c r="I292" s="66"/>
      <c r="J292" s="47"/>
      <c r="K292" s="47"/>
      <c r="L292" s="47"/>
      <c r="M292" s="47"/>
      <c r="N292" s="50"/>
    </row>
    <row r="293" spans="1:14" s="8" customFormat="1" ht="11.25" customHeight="1" x14ac:dyDescent="0.25">
      <c r="A293" s="12"/>
      <c r="B293" s="13"/>
      <c r="C293" s="14"/>
      <c r="D293" s="13"/>
      <c r="E293" s="13"/>
      <c r="F293" s="11"/>
      <c r="G293" s="16"/>
      <c r="H293" s="66"/>
      <c r="I293" s="66"/>
      <c r="J293" s="47"/>
      <c r="K293" s="47"/>
      <c r="L293" s="47"/>
      <c r="M293" s="47"/>
      <c r="N293" s="50"/>
    </row>
    <row r="294" spans="1:14" s="8" customFormat="1" ht="11.25" customHeight="1" x14ac:dyDescent="0.25">
      <c r="A294" s="12"/>
      <c r="B294" s="13"/>
      <c r="C294" s="14"/>
      <c r="D294" s="13"/>
      <c r="E294" s="13"/>
      <c r="F294" s="11"/>
      <c r="G294" s="16"/>
      <c r="H294" s="66"/>
      <c r="I294" s="66"/>
      <c r="J294" s="47"/>
      <c r="K294" s="47"/>
      <c r="L294" s="47"/>
      <c r="M294" s="47"/>
      <c r="N294" s="50"/>
    </row>
    <row r="295" spans="1:14" s="8" customFormat="1" ht="11.25" customHeight="1" x14ac:dyDescent="0.25">
      <c r="A295" s="12"/>
      <c r="B295" s="13"/>
      <c r="C295" s="14"/>
      <c r="D295" s="13"/>
      <c r="E295" s="13"/>
      <c r="F295" s="11"/>
      <c r="G295" s="16"/>
      <c r="H295" s="66"/>
      <c r="I295" s="66"/>
      <c r="J295" s="47"/>
      <c r="K295" s="47"/>
      <c r="L295" s="47"/>
      <c r="M295" s="47"/>
      <c r="N295" s="50"/>
    </row>
    <row r="296" spans="1:14" s="8" customFormat="1" ht="11.25" customHeight="1" x14ac:dyDescent="0.25">
      <c r="A296" s="12"/>
      <c r="B296" s="13"/>
      <c r="C296" s="14"/>
      <c r="D296" s="13"/>
      <c r="E296" s="13"/>
      <c r="F296" s="11"/>
      <c r="G296" s="16"/>
      <c r="H296" s="66"/>
      <c r="I296" s="66"/>
      <c r="J296" s="47"/>
      <c r="K296" s="47"/>
      <c r="L296" s="47"/>
      <c r="M296" s="47"/>
      <c r="N296" s="50"/>
    </row>
    <row r="297" spans="1:14" s="8" customFormat="1" ht="11.25" customHeight="1" x14ac:dyDescent="0.25">
      <c r="A297" s="12"/>
      <c r="B297" s="13"/>
      <c r="C297" s="14"/>
      <c r="D297" s="13"/>
      <c r="E297" s="13"/>
      <c r="F297" s="11"/>
      <c r="G297" s="16"/>
      <c r="H297" s="66"/>
      <c r="I297" s="66"/>
      <c r="J297" s="47"/>
      <c r="K297" s="47"/>
      <c r="L297" s="47"/>
      <c r="M297" s="47"/>
      <c r="N297" s="50"/>
    </row>
    <row r="298" spans="1:14" s="8" customFormat="1" ht="11.25" customHeight="1" x14ac:dyDescent="0.25">
      <c r="A298" s="12"/>
      <c r="B298" s="13"/>
      <c r="C298" s="14"/>
      <c r="D298" s="13"/>
      <c r="E298" s="13"/>
      <c r="F298" s="11"/>
      <c r="G298" s="16"/>
      <c r="H298" s="66"/>
      <c r="I298" s="66"/>
      <c r="J298" s="47"/>
      <c r="K298" s="47"/>
      <c r="L298" s="47"/>
      <c r="M298" s="47"/>
      <c r="N298" s="50"/>
    </row>
    <row r="299" spans="1:14" s="8" customFormat="1" ht="11.25" customHeight="1" x14ac:dyDescent="0.25">
      <c r="A299" s="12"/>
      <c r="B299" s="13"/>
      <c r="C299" s="14"/>
      <c r="D299" s="13"/>
      <c r="E299" s="13"/>
      <c r="F299" s="11"/>
      <c r="G299" s="16"/>
      <c r="H299" s="66"/>
      <c r="I299" s="66"/>
      <c r="J299" s="47"/>
      <c r="K299" s="47"/>
      <c r="L299" s="47"/>
      <c r="M299" s="47"/>
      <c r="N299" s="50"/>
    </row>
    <row r="300" spans="1:14" s="8" customFormat="1" ht="11.25" customHeight="1" x14ac:dyDescent="0.25">
      <c r="A300" s="12"/>
      <c r="B300" s="13"/>
      <c r="C300" s="14"/>
      <c r="D300" s="13"/>
      <c r="E300" s="13"/>
      <c r="F300" s="11"/>
      <c r="G300" s="16"/>
      <c r="H300" s="66"/>
      <c r="I300" s="66"/>
      <c r="J300" s="47"/>
      <c r="K300" s="47"/>
      <c r="L300" s="47"/>
      <c r="M300" s="47"/>
      <c r="N300" s="50"/>
    </row>
    <row r="301" spans="1:14" s="8" customFormat="1" ht="11.25" customHeight="1" x14ac:dyDescent="0.25">
      <c r="A301" s="12"/>
      <c r="B301" s="13"/>
      <c r="C301" s="14"/>
      <c r="D301" s="13"/>
      <c r="E301" s="13"/>
      <c r="F301" s="11"/>
      <c r="G301" s="16"/>
      <c r="H301" s="66"/>
      <c r="I301" s="66"/>
      <c r="J301" s="47"/>
      <c r="K301" s="47"/>
      <c r="L301" s="47"/>
      <c r="M301" s="47"/>
      <c r="N301" s="50"/>
    </row>
    <row r="302" spans="1:14" s="8" customFormat="1" ht="11.25" customHeight="1" x14ac:dyDescent="0.25">
      <c r="A302" s="12"/>
      <c r="B302" s="13"/>
      <c r="C302" s="14"/>
      <c r="D302" s="13"/>
      <c r="E302" s="13"/>
      <c r="F302" s="11"/>
      <c r="G302" s="16"/>
      <c r="H302" s="66"/>
      <c r="I302" s="66"/>
      <c r="J302" s="47"/>
      <c r="K302" s="47"/>
      <c r="L302" s="47"/>
      <c r="M302" s="47"/>
      <c r="N302" s="50"/>
    </row>
    <row r="303" spans="1:14" s="8" customFormat="1" ht="11.25" customHeight="1" x14ac:dyDescent="0.25">
      <c r="A303" s="12"/>
      <c r="B303" s="13"/>
      <c r="C303" s="14"/>
      <c r="D303" s="13"/>
      <c r="E303" s="13"/>
      <c r="F303" s="11"/>
      <c r="G303" s="16"/>
      <c r="H303" s="66"/>
      <c r="I303" s="66"/>
      <c r="J303" s="47"/>
      <c r="K303" s="47"/>
      <c r="L303" s="47"/>
      <c r="M303" s="47"/>
      <c r="N303" s="50"/>
    </row>
    <row r="304" spans="1:14" s="8" customFormat="1" ht="11.25" customHeight="1" x14ac:dyDescent="0.25">
      <c r="A304" s="12"/>
      <c r="B304" s="13"/>
      <c r="C304" s="14"/>
      <c r="D304" s="13"/>
      <c r="E304" s="13"/>
      <c r="F304" s="11"/>
      <c r="G304" s="16"/>
      <c r="H304" s="66"/>
      <c r="I304" s="66"/>
      <c r="J304" s="47"/>
      <c r="K304" s="47"/>
      <c r="L304" s="47"/>
      <c r="M304" s="47"/>
      <c r="N304" s="50"/>
    </row>
    <row r="305" spans="1:14" s="8" customFormat="1" ht="11.25" customHeight="1" x14ac:dyDescent="0.25">
      <c r="A305" s="12"/>
      <c r="B305" s="13"/>
      <c r="C305" s="14"/>
      <c r="D305" s="13"/>
      <c r="E305" s="13"/>
      <c r="F305" s="11"/>
      <c r="G305" s="16"/>
      <c r="H305" s="66"/>
      <c r="I305" s="66"/>
      <c r="J305" s="47"/>
      <c r="K305" s="47"/>
      <c r="L305" s="47"/>
      <c r="M305" s="47"/>
      <c r="N305" s="50"/>
    </row>
    <row r="306" spans="1:14" s="8" customFormat="1" ht="11.25" customHeight="1" x14ac:dyDescent="0.25">
      <c r="A306" s="12"/>
      <c r="B306" s="13"/>
      <c r="C306" s="14"/>
      <c r="D306" s="13"/>
      <c r="E306" s="13"/>
      <c r="F306" s="11"/>
      <c r="G306" s="16"/>
      <c r="H306" s="66"/>
      <c r="I306" s="66"/>
      <c r="J306" s="47"/>
      <c r="K306" s="47"/>
      <c r="L306" s="47"/>
      <c r="M306" s="47"/>
      <c r="N306" s="50"/>
    </row>
    <row r="307" spans="1:14" s="8" customFormat="1" ht="11.25" customHeight="1" x14ac:dyDescent="0.25">
      <c r="A307" s="12"/>
      <c r="B307" s="13"/>
      <c r="C307" s="14"/>
      <c r="D307" s="13"/>
      <c r="E307" s="13"/>
      <c r="F307" s="11"/>
      <c r="G307" s="16"/>
      <c r="H307" s="66"/>
      <c r="I307" s="66"/>
      <c r="J307" s="47"/>
      <c r="K307" s="47"/>
      <c r="L307" s="47"/>
      <c r="M307" s="47"/>
      <c r="N307" s="50"/>
    </row>
    <row r="308" spans="1:14" s="8" customFormat="1" ht="11.25" customHeight="1" x14ac:dyDescent="0.25">
      <c r="A308" s="12"/>
      <c r="B308" s="13"/>
      <c r="C308" s="14"/>
      <c r="D308" s="13"/>
      <c r="E308" s="13"/>
      <c r="F308" s="11"/>
      <c r="G308" s="16"/>
      <c r="H308" s="66"/>
      <c r="I308" s="66"/>
      <c r="J308" s="47"/>
      <c r="K308" s="47"/>
      <c r="L308" s="47"/>
      <c r="M308" s="47"/>
      <c r="N308" s="50"/>
    </row>
    <row r="309" spans="1:14" s="8" customFormat="1" ht="11.25" customHeight="1" x14ac:dyDescent="0.25">
      <c r="A309" s="12"/>
      <c r="B309" s="13"/>
      <c r="C309" s="14"/>
      <c r="D309" s="13"/>
      <c r="E309" s="13"/>
      <c r="F309" s="11"/>
      <c r="G309" s="16"/>
      <c r="H309" s="66"/>
      <c r="I309" s="66"/>
      <c r="J309" s="47"/>
      <c r="K309" s="47"/>
      <c r="L309" s="47"/>
      <c r="M309" s="47"/>
      <c r="N309" s="50"/>
    </row>
    <row r="310" spans="1:14" s="8" customFormat="1" ht="11.25" customHeight="1" x14ac:dyDescent="0.25">
      <c r="A310" s="12"/>
      <c r="B310" s="13"/>
      <c r="C310" s="14"/>
      <c r="D310" s="13"/>
      <c r="E310" s="13"/>
      <c r="F310" s="11"/>
      <c r="G310" s="16"/>
      <c r="H310" s="66"/>
      <c r="I310" s="66"/>
      <c r="J310" s="47"/>
      <c r="K310" s="47"/>
      <c r="L310" s="47"/>
      <c r="M310" s="47"/>
      <c r="N310" s="50"/>
    </row>
    <row r="311" spans="1:14" s="8" customFormat="1" ht="11.25" customHeight="1" x14ac:dyDescent="0.25">
      <c r="A311" s="12"/>
      <c r="B311" s="13"/>
      <c r="C311" s="14"/>
      <c r="D311" s="13"/>
      <c r="E311" s="13"/>
      <c r="F311" s="11"/>
      <c r="G311" s="16"/>
      <c r="H311" s="66"/>
      <c r="I311" s="66"/>
      <c r="J311" s="47"/>
      <c r="K311" s="47"/>
      <c r="L311" s="47"/>
      <c r="M311" s="47"/>
      <c r="N311" s="50"/>
    </row>
    <row r="312" spans="1:14" s="8" customFormat="1" ht="11.25" customHeight="1" x14ac:dyDescent="0.25">
      <c r="A312" s="12"/>
      <c r="B312" s="13"/>
      <c r="C312" s="14"/>
      <c r="D312" s="13"/>
      <c r="E312" s="13"/>
      <c r="F312" s="11"/>
      <c r="G312" s="16"/>
      <c r="H312" s="66"/>
      <c r="I312" s="66"/>
      <c r="J312" s="47"/>
      <c r="K312" s="47"/>
      <c r="L312" s="47"/>
      <c r="M312" s="47"/>
      <c r="N312" s="50"/>
    </row>
    <row r="313" spans="1:14" s="8" customFormat="1" ht="11.25" customHeight="1" x14ac:dyDescent="0.25">
      <c r="A313" s="12"/>
      <c r="B313" s="13"/>
      <c r="C313" s="14"/>
      <c r="D313" s="13"/>
      <c r="E313" s="13"/>
      <c r="F313" s="11"/>
      <c r="G313" s="16"/>
      <c r="H313" s="66"/>
      <c r="I313" s="66"/>
      <c r="J313" s="47"/>
      <c r="K313" s="47"/>
      <c r="L313" s="47"/>
      <c r="M313" s="47"/>
      <c r="N313" s="50"/>
    </row>
    <row r="314" spans="1:14" s="8" customFormat="1" ht="11.25" customHeight="1" x14ac:dyDescent="0.25">
      <c r="A314" s="12"/>
      <c r="B314" s="13"/>
      <c r="C314" s="14"/>
      <c r="D314" s="13"/>
      <c r="E314" s="13"/>
      <c r="F314" s="11"/>
      <c r="G314" s="16"/>
      <c r="H314" s="66"/>
      <c r="I314" s="66"/>
      <c r="J314" s="47"/>
      <c r="K314" s="47"/>
      <c r="L314" s="47"/>
      <c r="M314" s="47"/>
      <c r="N314" s="50"/>
    </row>
    <row r="315" spans="1:14" s="8" customFormat="1" ht="11.25" customHeight="1" x14ac:dyDescent="0.25">
      <c r="A315" s="12"/>
      <c r="B315" s="13"/>
      <c r="C315" s="14"/>
      <c r="D315" s="13"/>
      <c r="E315" s="13"/>
      <c r="F315" s="11"/>
      <c r="G315" s="16"/>
      <c r="H315" s="66"/>
      <c r="I315" s="66"/>
      <c r="J315" s="47"/>
      <c r="K315" s="47"/>
      <c r="L315" s="47"/>
      <c r="M315" s="47"/>
      <c r="N315" s="50"/>
    </row>
    <row r="316" spans="1:14" s="8" customFormat="1" ht="11.25" customHeight="1" x14ac:dyDescent="0.25">
      <c r="A316" s="12"/>
      <c r="B316" s="13"/>
      <c r="C316" s="14"/>
      <c r="D316" s="13"/>
      <c r="E316" s="13"/>
      <c r="F316" s="11"/>
      <c r="G316" s="16"/>
      <c r="H316" s="66"/>
      <c r="I316" s="66"/>
      <c r="J316" s="47"/>
      <c r="K316" s="47"/>
      <c r="L316" s="47"/>
      <c r="M316" s="47"/>
      <c r="N316" s="50"/>
    </row>
    <row r="317" spans="1:14" s="8" customFormat="1" ht="11.25" customHeight="1" x14ac:dyDescent="0.25">
      <c r="A317" s="12"/>
      <c r="B317" s="13"/>
      <c r="C317" s="14"/>
      <c r="D317" s="13"/>
      <c r="E317" s="13"/>
      <c r="F317" s="11"/>
      <c r="G317" s="16"/>
      <c r="H317" s="66"/>
      <c r="I317" s="66"/>
      <c r="J317" s="47"/>
      <c r="K317" s="47"/>
      <c r="L317" s="47"/>
      <c r="M317" s="47"/>
      <c r="N317" s="50"/>
    </row>
    <row r="318" spans="1:14" s="8" customFormat="1" ht="11.25" customHeight="1" x14ac:dyDescent="0.25">
      <c r="A318" s="12"/>
      <c r="B318" s="13"/>
      <c r="C318" s="14"/>
      <c r="D318" s="13"/>
      <c r="E318" s="13"/>
      <c r="F318" s="11"/>
      <c r="G318" s="16"/>
      <c r="H318" s="66"/>
      <c r="I318" s="66"/>
      <c r="J318" s="47"/>
      <c r="K318" s="47"/>
      <c r="L318" s="47"/>
      <c r="M318" s="47"/>
      <c r="N318" s="50"/>
    </row>
    <row r="319" spans="1:14" s="8" customFormat="1" ht="11.25" customHeight="1" x14ac:dyDescent="0.25">
      <c r="A319" s="12"/>
      <c r="B319" s="13"/>
      <c r="C319" s="14"/>
      <c r="D319" s="13"/>
      <c r="E319" s="13"/>
      <c r="F319" s="11"/>
      <c r="G319" s="16"/>
      <c r="H319" s="66"/>
      <c r="I319" s="66"/>
      <c r="J319" s="47"/>
      <c r="K319" s="47"/>
      <c r="L319" s="47"/>
      <c r="M319" s="47"/>
      <c r="N319" s="50"/>
    </row>
    <row r="320" spans="1:14" s="8" customFormat="1" ht="11.25" customHeight="1" x14ac:dyDescent="0.25">
      <c r="A320" s="12"/>
      <c r="B320" s="13"/>
      <c r="C320" s="14"/>
      <c r="D320" s="13"/>
      <c r="E320" s="13"/>
      <c r="F320" s="11"/>
      <c r="G320" s="16"/>
      <c r="H320" s="66"/>
      <c r="I320" s="66"/>
      <c r="J320" s="47"/>
      <c r="K320" s="47"/>
      <c r="L320" s="47"/>
      <c r="M320" s="47"/>
      <c r="N320" s="50"/>
    </row>
    <row r="321" spans="1:14" s="8" customFormat="1" ht="11.25" customHeight="1" x14ac:dyDescent="0.25">
      <c r="A321" s="12"/>
      <c r="B321" s="13"/>
      <c r="C321" s="14"/>
      <c r="D321" s="13"/>
      <c r="E321" s="13"/>
      <c r="F321" s="11"/>
      <c r="G321" s="16"/>
      <c r="H321" s="66"/>
      <c r="I321" s="66"/>
      <c r="J321" s="47"/>
      <c r="K321" s="47"/>
      <c r="L321" s="47"/>
      <c r="M321" s="47"/>
      <c r="N321" s="50"/>
    </row>
    <row r="322" spans="1:14" s="8" customFormat="1" ht="11.25" customHeight="1" x14ac:dyDescent="0.25">
      <c r="A322" s="12"/>
      <c r="B322" s="13"/>
      <c r="C322" s="14"/>
      <c r="D322" s="13"/>
      <c r="E322" s="13"/>
      <c r="F322" s="11"/>
      <c r="G322" s="16"/>
      <c r="H322" s="66"/>
      <c r="I322" s="66"/>
      <c r="J322" s="47"/>
      <c r="K322" s="47"/>
      <c r="L322" s="47"/>
      <c r="M322" s="47"/>
      <c r="N322" s="50"/>
    </row>
    <row r="323" spans="1:14" s="8" customFormat="1" ht="11.25" customHeight="1" x14ac:dyDescent="0.25">
      <c r="A323" s="12"/>
      <c r="B323" s="13"/>
      <c r="C323" s="14"/>
      <c r="D323" s="13"/>
      <c r="E323" s="13"/>
      <c r="F323" s="11"/>
      <c r="G323" s="16"/>
      <c r="H323" s="66"/>
      <c r="I323" s="66"/>
      <c r="J323" s="47"/>
      <c r="K323" s="47"/>
      <c r="L323" s="47"/>
      <c r="M323" s="47"/>
      <c r="N323" s="50"/>
    </row>
    <row r="324" spans="1:14" s="8" customFormat="1" ht="11.25" customHeight="1" x14ac:dyDescent="0.25">
      <c r="A324" s="12"/>
      <c r="B324" s="13"/>
      <c r="C324" s="14"/>
      <c r="D324" s="13"/>
      <c r="E324" s="13"/>
      <c r="F324" s="11"/>
      <c r="G324" s="16"/>
      <c r="H324" s="66"/>
      <c r="I324" s="66"/>
      <c r="J324" s="47"/>
      <c r="K324" s="47"/>
      <c r="L324" s="47"/>
      <c r="M324" s="47"/>
      <c r="N324" s="50"/>
    </row>
    <row r="325" spans="1:14" s="8" customFormat="1" ht="11.25" customHeight="1" x14ac:dyDescent="0.25">
      <c r="A325" s="12"/>
      <c r="B325" s="13"/>
      <c r="C325" s="14"/>
      <c r="D325" s="13"/>
      <c r="E325" s="13"/>
      <c r="F325" s="11"/>
      <c r="G325" s="16"/>
      <c r="H325" s="66"/>
      <c r="I325" s="66"/>
      <c r="J325" s="47"/>
      <c r="K325" s="47"/>
      <c r="L325" s="47"/>
      <c r="M325" s="47"/>
      <c r="N325" s="50"/>
    </row>
    <row r="326" spans="1:14" s="8" customFormat="1" ht="11.25" customHeight="1" x14ac:dyDescent="0.25">
      <c r="A326" s="12"/>
      <c r="B326" s="13"/>
      <c r="C326" s="14"/>
      <c r="D326" s="13"/>
      <c r="E326" s="13"/>
      <c r="F326" s="11"/>
      <c r="G326" s="16"/>
      <c r="H326" s="66"/>
      <c r="I326" s="66"/>
      <c r="J326" s="47"/>
      <c r="K326" s="47"/>
      <c r="L326" s="47"/>
      <c r="M326" s="47"/>
      <c r="N326" s="50"/>
    </row>
    <row r="327" spans="1:14" s="8" customFormat="1" ht="11.25" customHeight="1" x14ac:dyDescent="0.25">
      <c r="A327" s="12"/>
      <c r="B327" s="13"/>
      <c r="C327" s="14"/>
      <c r="D327" s="13"/>
      <c r="E327" s="13"/>
      <c r="F327" s="11"/>
      <c r="G327" s="16"/>
      <c r="H327" s="66"/>
      <c r="I327" s="66"/>
      <c r="J327" s="47"/>
      <c r="K327" s="47"/>
      <c r="L327" s="47"/>
      <c r="M327" s="47"/>
      <c r="N327" s="50"/>
    </row>
    <row r="328" spans="1:14" s="8" customFormat="1" ht="11.25" customHeight="1" x14ac:dyDescent="0.25">
      <c r="A328" s="12"/>
      <c r="B328" s="13"/>
      <c r="C328" s="14"/>
      <c r="D328" s="13"/>
      <c r="E328" s="13"/>
      <c r="F328" s="11"/>
      <c r="G328" s="16"/>
      <c r="H328" s="66"/>
      <c r="I328" s="66"/>
      <c r="J328" s="47"/>
      <c r="K328" s="47"/>
      <c r="L328" s="47"/>
      <c r="M328" s="47"/>
      <c r="N328" s="50"/>
    </row>
    <row r="329" spans="1:14" s="8" customFormat="1" ht="11.25" customHeight="1" x14ac:dyDescent="0.25">
      <c r="A329" s="12"/>
      <c r="B329" s="13"/>
      <c r="C329" s="14"/>
      <c r="D329" s="13"/>
      <c r="E329" s="13"/>
      <c r="F329" s="11"/>
      <c r="G329" s="16"/>
      <c r="H329" s="66"/>
      <c r="I329" s="66"/>
      <c r="J329" s="47"/>
      <c r="K329" s="47"/>
      <c r="L329" s="47"/>
      <c r="M329" s="47"/>
      <c r="N329" s="50"/>
    </row>
    <row r="330" spans="1:14" s="8" customFormat="1" ht="11.25" customHeight="1" x14ac:dyDescent="0.25">
      <c r="A330" s="12"/>
      <c r="B330" s="13"/>
      <c r="C330" s="14"/>
      <c r="D330" s="13"/>
      <c r="E330" s="13"/>
      <c r="F330" s="11"/>
      <c r="G330" s="16"/>
      <c r="H330" s="66"/>
      <c r="I330" s="66"/>
      <c r="J330" s="47"/>
      <c r="K330" s="47"/>
      <c r="L330" s="47"/>
      <c r="M330" s="47"/>
      <c r="N330" s="50"/>
    </row>
    <row r="331" spans="1:14" s="8" customFormat="1" ht="11.25" customHeight="1" x14ac:dyDescent="0.25">
      <c r="A331" s="12"/>
      <c r="B331" s="13"/>
      <c r="C331" s="14"/>
      <c r="D331" s="13"/>
      <c r="E331" s="13"/>
      <c r="F331" s="11"/>
      <c r="G331" s="16"/>
      <c r="H331" s="66"/>
      <c r="I331" s="66"/>
      <c r="J331" s="47"/>
      <c r="K331" s="47"/>
      <c r="L331" s="47"/>
      <c r="M331" s="47"/>
      <c r="N331" s="50"/>
    </row>
    <row r="332" spans="1:14" s="8" customFormat="1" ht="11.25" customHeight="1" x14ac:dyDescent="0.25">
      <c r="A332" s="12"/>
      <c r="B332" s="13"/>
      <c r="C332" s="14"/>
      <c r="D332" s="13"/>
      <c r="E332" s="13"/>
      <c r="F332" s="11"/>
      <c r="G332" s="16"/>
      <c r="H332" s="66"/>
      <c r="I332" s="66"/>
      <c r="J332" s="47"/>
      <c r="K332" s="47"/>
      <c r="L332" s="47"/>
      <c r="M332" s="47"/>
      <c r="N332" s="50"/>
    </row>
    <row r="333" spans="1:14" s="8" customFormat="1" ht="11.25" customHeight="1" x14ac:dyDescent="0.25">
      <c r="A333" s="12"/>
      <c r="B333" s="13"/>
      <c r="C333" s="14"/>
      <c r="D333" s="13"/>
      <c r="E333" s="13"/>
      <c r="F333" s="11"/>
      <c r="G333" s="16"/>
      <c r="H333" s="66"/>
      <c r="I333" s="66"/>
      <c r="J333" s="47"/>
      <c r="K333" s="47"/>
      <c r="L333" s="47"/>
      <c r="M333" s="47"/>
      <c r="N333" s="50"/>
    </row>
    <row r="334" spans="1:14" s="8" customFormat="1" ht="11.25" customHeight="1" x14ac:dyDescent="0.25">
      <c r="A334" s="12"/>
      <c r="B334" s="13"/>
      <c r="C334" s="14"/>
      <c r="D334" s="13"/>
      <c r="E334" s="13"/>
      <c r="F334" s="11"/>
      <c r="G334" s="16"/>
      <c r="H334" s="66"/>
      <c r="I334" s="66"/>
      <c r="J334" s="47"/>
      <c r="K334" s="47"/>
      <c r="L334" s="47"/>
      <c r="M334" s="47"/>
      <c r="N334" s="50"/>
    </row>
    <row r="335" spans="1:14" s="8" customFormat="1" ht="11.25" customHeight="1" x14ac:dyDescent="0.25">
      <c r="A335" s="12"/>
      <c r="B335" s="13"/>
      <c r="C335" s="14"/>
      <c r="D335" s="13"/>
      <c r="E335" s="13"/>
      <c r="F335" s="11"/>
      <c r="G335" s="16"/>
      <c r="H335" s="66"/>
      <c r="I335" s="66"/>
      <c r="J335" s="47"/>
      <c r="K335" s="47"/>
      <c r="L335" s="47"/>
      <c r="M335" s="47"/>
      <c r="N335" s="50"/>
    </row>
    <row r="336" spans="1:14" s="8" customFormat="1" ht="11.25" customHeight="1" x14ac:dyDescent="0.25">
      <c r="A336" s="12"/>
      <c r="B336" s="13"/>
      <c r="C336" s="14"/>
      <c r="D336" s="13"/>
      <c r="E336" s="13"/>
      <c r="F336" s="11"/>
      <c r="G336" s="16"/>
      <c r="H336" s="66"/>
      <c r="I336" s="66"/>
      <c r="J336" s="47"/>
      <c r="K336" s="47"/>
      <c r="L336" s="47"/>
      <c r="M336" s="47"/>
      <c r="N336" s="50"/>
    </row>
    <row r="337" spans="1:14" s="8" customFormat="1" ht="11.25" customHeight="1" x14ac:dyDescent="0.25">
      <c r="A337" s="12"/>
      <c r="B337" s="13"/>
      <c r="C337" s="14"/>
      <c r="D337" s="13"/>
      <c r="E337" s="13"/>
      <c r="F337" s="11"/>
      <c r="G337" s="16"/>
      <c r="H337" s="66"/>
      <c r="I337" s="66"/>
      <c r="J337" s="47"/>
      <c r="K337" s="47"/>
      <c r="L337" s="47"/>
      <c r="M337" s="47"/>
      <c r="N337" s="50"/>
    </row>
    <row r="338" spans="1:14" s="8" customFormat="1" ht="11.25" customHeight="1" x14ac:dyDescent="0.25">
      <c r="A338" s="12"/>
      <c r="B338" s="13"/>
      <c r="C338" s="14"/>
      <c r="D338" s="13"/>
      <c r="E338" s="13"/>
      <c r="F338" s="11"/>
      <c r="G338" s="16"/>
      <c r="H338" s="66"/>
      <c r="I338" s="66"/>
      <c r="J338" s="47"/>
      <c r="K338" s="47"/>
      <c r="L338" s="47"/>
      <c r="M338" s="47"/>
      <c r="N338" s="50"/>
    </row>
    <row r="339" spans="1:14" s="8" customFormat="1" ht="11.25" customHeight="1" x14ac:dyDescent="0.25">
      <c r="A339" s="12"/>
      <c r="B339" s="13"/>
      <c r="C339" s="14"/>
      <c r="D339" s="13"/>
      <c r="E339" s="13"/>
      <c r="F339" s="11"/>
      <c r="G339" s="16"/>
      <c r="H339" s="66"/>
      <c r="I339" s="66"/>
      <c r="J339" s="47"/>
      <c r="K339" s="47"/>
      <c r="L339" s="47"/>
      <c r="M339" s="47"/>
      <c r="N339" s="50"/>
    </row>
    <row r="340" spans="1:14" s="8" customFormat="1" ht="11.25" customHeight="1" x14ac:dyDescent="0.25">
      <c r="A340" s="12"/>
      <c r="B340" s="13"/>
      <c r="C340" s="14"/>
      <c r="D340" s="13"/>
      <c r="E340" s="13"/>
      <c r="F340" s="11"/>
      <c r="G340" s="16"/>
      <c r="H340" s="66"/>
      <c r="I340" s="66"/>
      <c r="J340" s="47"/>
      <c r="K340" s="47"/>
      <c r="L340" s="47"/>
      <c r="M340" s="47"/>
      <c r="N340" s="50"/>
    </row>
    <row r="341" spans="1:14" s="8" customFormat="1" ht="11.25" customHeight="1" x14ac:dyDescent="0.25">
      <c r="A341" s="12"/>
      <c r="B341" s="13"/>
      <c r="C341" s="14"/>
      <c r="D341" s="13"/>
      <c r="E341" s="13"/>
      <c r="F341" s="11"/>
      <c r="G341" s="16"/>
      <c r="H341" s="66"/>
      <c r="I341" s="66"/>
      <c r="J341" s="47"/>
      <c r="K341" s="47"/>
      <c r="L341" s="47"/>
      <c r="M341" s="47"/>
      <c r="N341" s="50"/>
    </row>
    <row r="342" spans="1:14" s="8" customFormat="1" ht="11.25" customHeight="1" x14ac:dyDescent="0.25">
      <c r="A342" s="12"/>
      <c r="B342" s="13"/>
      <c r="C342" s="14"/>
      <c r="D342" s="13"/>
      <c r="E342" s="13"/>
      <c r="F342" s="11"/>
      <c r="G342" s="16"/>
      <c r="H342" s="66"/>
      <c r="I342" s="66"/>
      <c r="J342" s="47"/>
      <c r="K342" s="47"/>
      <c r="L342" s="47"/>
      <c r="M342" s="47"/>
      <c r="N342" s="50"/>
    </row>
    <row r="343" spans="1:14" s="8" customFormat="1" ht="11.25" customHeight="1" x14ac:dyDescent="0.25">
      <c r="A343" s="12"/>
      <c r="B343" s="13"/>
      <c r="C343" s="14"/>
      <c r="D343" s="13"/>
      <c r="E343" s="13"/>
      <c r="F343" s="11"/>
      <c r="G343" s="16"/>
      <c r="H343" s="66"/>
      <c r="I343" s="66"/>
      <c r="J343" s="47"/>
      <c r="K343" s="47"/>
      <c r="L343" s="47"/>
      <c r="M343" s="47"/>
      <c r="N343" s="50"/>
    </row>
    <row r="344" spans="1:14" s="8" customFormat="1" ht="11.25" customHeight="1" x14ac:dyDescent="0.25">
      <c r="A344" s="12"/>
      <c r="B344" s="13"/>
      <c r="C344" s="14"/>
      <c r="D344" s="13"/>
      <c r="E344" s="13"/>
      <c r="F344" s="11"/>
      <c r="G344" s="16"/>
      <c r="H344" s="66"/>
      <c r="I344" s="66"/>
      <c r="J344" s="47"/>
      <c r="K344" s="47"/>
      <c r="L344" s="47"/>
      <c r="M344" s="47"/>
      <c r="N344" s="50"/>
    </row>
    <row r="345" spans="1:14" s="8" customFormat="1" ht="11.25" customHeight="1" x14ac:dyDescent="0.25">
      <c r="A345" s="12"/>
      <c r="B345" s="13"/>
      <c r="C345" s="14"/>
      <c r="D345" s="13"/>
      <c r="E345" s="13"/>
      <c r="F345" s="11"/>
      <c r="G345" s="16"/>
      <c r="H345" s="66"/>
      <c r="I345" s="66"/>
      <c r="J345" s="47"/>
      <c r="K345" s="47"/>
      <c r="L345" s="47"/>
      <c r="M345" s="47"/>
      <c r="N345" s="50"/>
    </row>
    <row r="346" spans="1:14" s="8" customFormat="1" ht="11.25" customHeight="1" x14ac:dyDescent="0.25">
      <c r="A346" s="12"/>
      <c r="B346" s="13"/>
      <c r="C346" s="14"/>
      <c r="D346" s="13"/>
      <c r="E346" s="13"/>
      <c r="F346" s="11"/>
      <c r="G346" s="16"/>
      <c r="H346" s="66"/>
      <c r="I346" s="66"/>
      <c r="J346" s="47"/>
      <c r="K346" s="47"/>
      <c r="L346" s="47"/>
      <c r="M346" s="47"/>
      <c r="N346" s="50"/>
    </row>
    <row r="347" spans="1:14" s="8" customFormat="1" ht="11.25" customHeight="1" x14ac:dyDescent="0.25">
      <c r="A347" s="12"/>
      <c r="B347" s="13"/>
      <c r="C347" s="14"/>
      <c r="D347" s="13"/>
      <c r="E347" s="13"/>
      <c r="F347" s="11"/>
      <c r="G347" s="16"/>
      <c r="H347" s="66"/>
      <c r="I347" s="66"/>
      <c r="J347" s="47"/>
      <c r="K347" s="47"/>
      <c r="L347" s="47"/>
      <c r="M347" s="47"/>
      <c r="N347" s="50"/>
    </row>
    <row r="348" spans="1:14" s="8" customFormat="1" ht="11.25" customHeight="1" x14ac:dyDescent="0.25">
      <c r="A348" s="12"/>
      <c r="B348" s="13"/>
      <c r="C348" s="14"/>
      <c r="D348" s="13"/>
      <c r="E348" s="13"/>
      <c r="F348" s="11"/>
      <c r="G348" s="16"/>
      <c r="H348" s="66"/>
      <c r="I348" s="66"/>
      <c r="J348" s="47"/>
      <c r="K348" s="47"/>
      <c r="L348" s="47"/>
      <c r="M348" s="47"/>
      <c r="N348" s="50"/>
    </row>
    <row r="349" spans="1:14" s="8" customFormat="1" ht="11.25" customHeight="1" x14ac:dyDescent="0.25">
      <c r="A349" s="12"/>
      <c r="B349" s="13"/>
      <c r="C349" s="14"/>
      <c r="D349" s="13"/>
      <c r="E349" s="13"/>
      <c r="F349" s="11"/>
      <c r="G349" s="16"/>
      <c r="H349" s="66"/>
      <c r="I349" s="66"/>
      <c r="J349" s="47"/>
      <c r="K349" s="47"/>
      <c r="L349" s="47"/>
      <c r="M349" s="47"/>
      <c r="N349" s="50"/>
    </row>
    <row r="350" spans="1:14" s="8" customFormat="1" ht="11.25" customHeight="1" x14ac:dyDescent="0.25">
      <c r="A350" s="12"/>
      <c r="B350" s="13"/>
      <c r="C350" s="14"/>
      <c r="D350" s="13"/>
      <c r="E350" s="13"/>
      <c r="F350" s="11"/>
      <c r="G350" s="16"/>
      <c r="H350" s="66"/>
      <c r="I350" s="66"/>
      <c r="J350" s="47"/>
      <c r="K350" s="47"/>
      <c r="L350" s="47"/>
      <c r="M350" s="47"/>
      <c r="N350" s="50"/>
    </row>
    <row r="351" spans="1:14" s="8" customFormat="1" ht="11.25" customHeight="1" x14ac:dyDescent="0.25">
      <c r="A351" s="12"/>
      <c r="B351" s="13"/>
      <c r="C351" s="14"/>
      <c r="D351" s="13"/>
      <c r="E351" s="13"/>
      <c r="F351" s="11"/>
      <c r="G351" s="16"/>
      <c r="H351" s="66"/>
      <c r="I351" s="66"/>
      <c r="J351" s="47"/>
      <c r="K351" s="47"/>
      <c r="L351" s="47"/>
      <c r="M351" s="47"/>
      <c r="N351" s="50"/>
    </row>
    <row r="352" spans="1:14" s="8" customFormat="1" ht="11.25" customHeight="1" x14ac:dyDescent="0.25">
      <c r="A352" s="12"/>
      <c r="B352" s="13"/>
      <c r="C352" s="14"/>
      <c r="D352" s="13"/>
      <c r="E352" s="13"/>
      <c r="F352" s="11"/>
      <c r="G352" s="16"/>
      <c r="H352" s="66"/>
      <c r="I352" s="66"/>
      <c r="J352" s="47"/>
      <c r="K352" s="47"/>
      <c r="L352" s="47"/>
      <c r="M352" s="47"/>
      <c r="N352" s="50"/>
    </row>
    <row r="353" spans="1:14" s="8" customFormat="1" ht="11.25" customHeight="1" x14ac:dyDescent="0.25">
      <c r="A353" s="12"/>
      <c r="B353" s="13"/>
      <c r="C353" s="14"/>
      <c r="D353" s="13"/>
      <c r="E353" s="13"/>
      <c r="F353" s="11"/>
      <c r="G353" s="16"/>
      <c r="H353" s="66"/>
      <c r="I353" s="66"/>
      <c r="J353" s="47"/>
      <c r="K353" s="47"/>
      <c r="L353" s="47"/>
      <c r="M353" s="47"/>
      <c r="N353" s="50"/>
    </row>
    <row r="354" spans="1:14" s="8" customFormat="1" ht="11.25" customHeight="1" x14ac:dyDescent="0.25">
      <c r="A354" s="12"/>
      <c r="B354" s="13"/>
      <c r="C354" s="14"/>
      <c r="D354" s="13"/>
      <c r="E354" s="13"/>
      <c r="F354" s="11"/>
      <c r="G354" s="16"/>
      <c r="H354" s="66"/>
      <c r="I354" s="66"/>
      <c r="J354" s="47"/>
      <c r="K354" s="47"/>
      <c r="L354" s="47"/>
      <c r="M354" s="47"/>
      <c r="N354" s="50"/>
    </row>
    <row r="355" spans="1:14" s="8" customFormat="1" ht="11.25" customHeight="1" x14ac:dyDescent="0.25">
      <c r="A355" s="12"/>
      <c r="B355" s="13"/>
      <c r="C355" s="14"/>
      <c r="D355" s="13"/>
      <c r="E355" s="13"/>
      <c r="F355" s="11"/>
      <c r="G355" s="16"/>
      <c r="H355" s="66"/>
      <c r="I355" s="66"/>
      <c r="J355" s="47"/>
      <c r="K355" s="47"/>
      <c r="L355" s="47"/>
      <c r="M355" s="47"/>
      <c r="N355" s="50"/>
    </row>
    <row r="356" spans="1:14" s="8" customFormat="1" ht="11.25" customHeight="1" x14ac:dyDescent="0.25">
      <c r="A356" s="12"/>
      <c r="B356" s="13"/>
      <c r="C356" s="14"/>
      <c r="D356" s="13"/>
      <c r="E356" s="13"/>
      <c r="F356" s="11"/>
      <c r="G356" s="16"/>
      <c r="H356" s="66"/>
      <c r="I356" s="66"/>
      <c r="J356" s="47"/>
      <c r="K356" s="47"/>
      <c r="L356" s="47"/>
      <c r="M356" s="47"/>
      <c r="N356" s="50"/>
    </row>
    <row r="357" spans="1:14" s="8" customFormat="1" ht="11.25" customHeight="1" x14ac:dyDescent="0.25">
      <c r="A357" s="12"/>
      <c r="B357" s="13"/>
      <c r="C357" s="14"/>
      <c r="D357" s="13"/>
      <c r="E357" s="13"/>
      <c r="F357" s="11"/>
      <c r="G357" s="16"/>
      <c r="H357" s="66"/>
      <c r="I357" s="66"/>
      <c r="J357" s="47"/>
      <c r="K357" s="47"/>
      <c r="L357" s="47"/>
      <c r="M357" s="47"/>
      <c r="N357" s="50"/>
    </row>
    <row r="358" spans="1:14" s="8" customFormat="1" ht="11.25" customHeight="1" x14ac:dyDescent="0.25">
      <c r="A358" s="12"/>
      <c r="B358" s="13"/>
      <c r="C358" s="14"/>
      <c r="D358" s="13"/>
      <c r="E358" s="13"/>
      <c r="F358" s="11"/>
      <c r="G358" s="16"/>
      <c r="H358" s="66"/>
      <c r="I358" s="66"/>
      <c r="J358" s="47"/>
      <c r="K358" s="47"/>
      <c r="L358" s="47"/>
      <c r="M358" s="47"/>
      <c r="N358" s="50"/>
    </row>
    <row r="359" spans="1:14" s="8" customFormat="1" ht="11.25" customHeight="1" x14ac:dyDescent="0.25">
      <c r="A359" s="12"/>
      <c r="B359" s="13"/>
      <c r="C359" s="14"/>
      <c r="D359" s="13"/>
      <c r="E359" s="13"/>
      <c r="F359" s="11"/>
      <c r="G359" s="16"/>
      <c r="H359" s="66"/>
      <c r="I359" s="66"/>
      <c r="J359" s="47"/>
      <c r="K359" s="47"/>
      <c r="L359" s="47"/>
      <c r="M359" s="47"/>
      <c r="N359" s="50"/>
    </row>
    <row r="360" spans="1:14" s="8" customFormat="1" ht="11.25" customHeight="1" x14ac:dyDescent="0.25">
      <c r="A360" s="12"/>
      <c r="B360" s="13"/>
      <c r="C360" s="14"/>
      <c r="D360" s="13"/>
      <c r="E360" s="13"/>
      <c r="F360" s="11"/>
      <c r="G360" s="16"/>
      <c r="H360" s="66"/>
      <c r="I360" s="66"/>
      <c r="J360" s="47"/>
      <c r="K360" s="47"/>
      <c r="L360" s="47"/>
      <c r="M360" s="47"/>
      <c r="N360" s="50"/>
    </row>
    <row r="361" spans="1:14" s="8" customFormat="1" ht="11.25" customHeight="1" x14ac:dyDescent="0.25">
      <c r="A361" s="12"/>
      <c r="B361" s="13"/>
      <c r="C361" s="14"/>
      <c r="D361" s="13"/>
      <c r="E361" s="13"/>
      <c r="F361" s="11"/>
      <c r="G361" s="16"/>
      <c r="H361" s="66"/>
      <c r="I361" s="66"/>
      <c r="J361" s="47"/>
      <c r="K361" s="47"/>
      <c r="L361" s="47"/>
      <c r="M361" s="47"/>
      <c r="N361" s="50"/>
    </row>
    <row r="362" spans="1:14" s="8" customFormat="1" ht="11.25" customHeight="1" x14ac:dyDescent="0.25">
      <c r="A362" s="12"/>
      <c r="B362" s="13"/>
      <c r="C362" s="14"/>
      <c r="D362" s="13"/>
      <c r="E362" s="13"/>
      <c r="F362" s="11"/>
      <c r="G362" s="16"/>
      <c r="H362" s="66"/>
      <c r="I362" s="66"/>
      <c r="J362" s="47"/>
      <c r="K362" s="47"/>
      <c r="L362" s="47"/>
      <c r="M362" s="47"/>
      <c r="N362" s="50"/>
    </row>
    <row r="363" spans="1:14" s="8" customFormat="1" ht="11.25" customHeight="1" x14ac:dyDescent="0.25">
      <c r="A363" s="12"/>
      <c r="B363" s="13"/>
      <c r="C363" s="14"/>
      <c r="D363" s="13"/>
      <c r="E363" s="13"/>
      <c r="F363" s="11"/>
      <c r="G363" s="16"/>
      <c r="H363" s="66"/>
      <c r="I363" s="66"/>
      <c r="J363" s="47"/>
      <c r="K363" s="47"/>
      <c r="L363" s="47"/>
      <c r="M363" s="47"/>
      <c r="N363" s="50"/>
    </row>
    <row r="364" spans="1:14" s="8" customFormat="1" ht="11.25" customHeight="1" x14ac:dyDescent="0.25">
      <c r="A364" s="12"/>
      <c r="B364" s="13"/>
      <c r="C364" s="14"/>
      <c r="D364" s="13"/>
      <c r="E364" s="13"/>
      <c r="F364" s="11"/>
      <c r="G364" s="16"/>
      <c r="H364" s="66"/>
      <c r="I364" s="66"/>
      <c r="J364" s="47"/>
      <c r="K364" s="47"/>
      <c r="L364" s="47"/>
      <c r="M364" s="47"/>
      <c r="N364" s="50"/>
    </row>
    <row r="365" spans="1:14" s="8" customFormat="1" ht="11.25" customHeight="1" x14ac:dyDescent="0.25">
      <c r="A365" s="12"/>
      <c r="B365" s="13"/>
      <c r="C365" s="14"/>
      <c r="D365" s="13"/>
      <c r="E365" s="13"/>
      <c r="F365" s="11"/>
      <c r="G365" s="16"/>
      <c r="H365" s="66"/>
      <c r="I365" s="66"/>
      <c r="J365" s="47"/>
      <c r="K365" s="47"/>
      <c r="L365" s="47"/>
      <c r="M365" s="47"/>
      <c r="N365" s="50"/>
    </row>
    <row r="366" spans="1:14" s="8" customFormat="1" ht="11.25" customHeight="1" x14ac:dyDescent="0.25">
      <c r="A366" s="12"/>
      <c r="B366" s="13"/>
      <c r="C366" s="14"/>
      <c r="D366" s="13"/>
      <c r="E366" s="13"/>
      <c r="F366" s="11"/>
      <c r="G366" s="16"/>
      <c r="H366" s="66"/>
      <c r="I366" s="66"/>
      <c r="J366" s="47"/>
      <c r="K366" s="47"/>
      <c r="L366" s="47"/>
      <c r="M366" s="47"/>
      <c r="N366" s="50"/>
    </row>
    <row r="367" spans="1:14" s="8" customFormat="1" ht="11.25" customHeight="1" x14ac:dyDescent="0.25">
      <c r="A367" s="12"/>
      <c r="B367" s="13"/>
      <c r="C367" s="14"/>
      <c r="D367" s="13"/>
      <c r="E367" s="13"/>
      <c r="F367" s="11"/>
      <c r="G367" s="16"/>
      <c r="H367" s="66"/>
      <c r="I367" s="66"/>
      <c r="J367" s="47"/>
      <c r="K367" s="47"/>
      <c r="L367" s="47"/>
      <c r="M367" s="47"/>
      <c r="N367" s="50"/>
    </row>
    <row r="368" spans="1:14" s="8" customFormat="1" ht="11.25" customHeight="1" x14ac:dyDescent="0.25">
      <c r="A368" s="12"/>
      <c r="B368" s="13"/>
      <c r="C368" s="14"/>
      <c r="D368" s="13"/>
      <c r="E368" s="13"/>
      <c r="F368" s="11"/>
      <c r="G368" s="16"/>
      <c r="H368" s="66"/>
      <c r="I368" s="66"/>
      <c r="J368" s="47"/>
      <c r="K368" s="47"/>
      <c r="L368" s="47"/>
      <c r="M368" s="47"/>
      <c r="N368" s="50"/>
    </row>
    <row r="369" spans="1:14" s="8" customFormat="1" ht="11.25" customHeight="1" x14ac:dyDescent="0.25">
      <c r="A369" s="12"/>
      <c r="B369" s="13"/>
      <c r="C369" s="14"/>
      <c r="D369" s="13"/>
      <c r="E369" s="13"/>
      <c r="F369" s="11"/>
      <c r="G369" s="16"/>
      <c r="H369" s="66"/>
      <c r="I369" s="66"/>
      <c r="J369" s="47"/>
      <c r="K369" s="47"/>
      <c r="L369" s="47"/>
      <c r="M369" s="47"/>
      <c r="N369" s="50"/>
    </row>
    <row r="370" spans="1:14" s="8" customFormat="1" ht="11.25" customHeight="1" x14ac:dyDescent="0.25">
      <c r="A370" s="12"/>
      <c r="B370" s="13"/>
      <c r="C370" s="14"/>
      <c r="D370" s="13"/>
      <c r="E370" s="13"/>
      <c r="F370" s="11"/>
      <c r="G370" s="16"/>
      <c r="H370" s="66"/>
      <c r="I370" s="66"/>
      <c r="J370" s="47"/>
      <c r="K370" s="47"/>
      <c r="L370" s="47"/>
      <c r="M370" s="47"/>
      <c r="N370" s="50"/>
    </row>
    <row r="371" spans="1:14" s="8" customFormat="1" ht="11.25" customHeight="1" x14ac:dyDescent="0.25">
      <c r="A371" s="12"/>
      <c r="B371" s="13"/>
      <c r="C371" s="14"/>
      <c r="D371" s="13"/>
      <c r="E371" s="13"/>
      <c r="F371" s="11"/>
      <c r="G371" s="16"/>
      <c r="H371" s="66"/>
      <c r="I371" s="66"/>
      <c r="J371" s="47"/>
      <c r="K371" s="47"/>
      <c r="L371" s="47"/>
      <c r="M371" s="47"/>
      <c r="N371" s="50"/>
    </row>
    <row r="372" spans="1:14" s="8" customFormat="1" ht="11.25" customHeight="1" x14ac:dyDescent="0.25">
      <c r="A372" s="12"/>
      <c r="B372" s="13"/>
      <c r="C372" s="14"/>
      <c r="D372" s="13"/>
      <c r="E372" s="13"/>
      <c r="F372" s="11"/>
      <c r="G372" s="16"/>
      <c r="H372" s="66"/>
      <c r="I372" s="66"/>
      <c r="J372" s="47"/>
      <c r="K372" s="47"/>
      <c r="L372" s="47"/>
      <c r="M372" s="47"/>
      <c r="N372" s="50"/>
    </row>
    <row r="373" spans="1:14" s="8" customFormat="1" ht="11.25" customHeight="1" x14ac:dyDescent="0.25">
      <c r="A373" s="12"/>
      <c r="B373" s="13"/>
      <c r="C373" s="14"/>
      <c r="D373" s="13"/>
      <c r="E373" s="13"/>
      <c r="F373" s="11"/>
      <c r="G373" s="16"/>
      <c r="H373" s="66"/>
      <c r="I373" s="66"/>
      <c r="J373" s="47"/>
      <c r="K373" s="47"/>
      <c r="L373" s="47"/>
      <c r="M373" s="47"/>
      <c r="N373" s="50"/>
    </row>
    <row r="374" spans="1:14" s="8" customFormat="1" ht="11.25" customHeight="1" x14ac:dyDescent="0.25">
      <c r="A374" s="12"/>
      <c r="B374" s="13"/>
      <c r="C374" s="14"/>
      <c r="D374" s="13"/>
      <c r="E374" s="13"/>
      <c r="F374" s="11"/>
      <c r="G374" s="16"/>
      <c r="H374" s="66"/>
      <c r="I374" s="66"/>
      <c r="J374" s="47"/>
      <c r="K374" s="47"/>
      <c r="L374" s="47"/>
      <c r="M374" s="47"/>
      <c r="N374" s="50"/>
    </row>
    <row r="375" spans="1:14" s="8" customFormat="1" ht="11.25" customHeight="1" x14ac:dyDescent="0.25">
      <c r="A375" s="12"/>
      <c r="B375" s="13"/>
      <c r="C375" s="14"/>
      <c r="D375" s="13"/>
      <c r="E375" s="13"/>
      <c r="F375" s="11"/>
      <c r="G375" s="16"/>
      <c r="H375" s="66"/>
      <c r="I375" s="66"/>
      <c r="J375" s="47"/>
      <c r="K375" s="47"/>
      <c r="L375" s="47"/>
      <c r="M375" s="47"/>
      <c r="N375" s="50"/>
    </row>
    <row r="376" spans="1:14" s="8" customFormat="1" ht="11.25" customHeight="1" x14ac:dyDescent="0.25">
      <c r="A376" s="12"/>
      <c r="B376" s="13"/>
      <c r="C376" s="14"/>
      <c r="D376" s="13"/>
      <c r="E376" s="13"/>
      <c r="F376" s="11"/>
      <c r="G376" s="16"/>
      <c r="H376" s="66"/>
      <c r="I376" s="66"/>
      <c r="J376" s="47"/>
      <c r="K376" s="47"/>
      <c r="L376" s="47"/>
      <c r="M376" s="47"/>
      <c r="N376" s="50"/>
    </row>
    <row r="377" spans="1:14" s="8" customFormat="1" ht="11.25" customHeight="1" x14ac:dyDescent="0.25">
      <c r="A377" s="12"/>
      <c r="B377" s="13"/>
      <c r="C377" s="14"/>
      <c r="D377" s="13"/>
      <c r="E377" s="13"/>
      <c r="F377" s="11"/>
      <c r="G377" s="16"/>
      <c r="H377" s="66"/>
      <c r="I377" s="66"/>
      <c r="J377" s="47"/>
      <c r="K377" s="47"/>
      <c r="L377" s="47"/>
      <c r="M377" s="47"/>
      <c r="N377" s="50"/>
    </row>
    <row r="378" spans="1:14" s="8" customFormat="1" ht="11.25" customHeight="1" x14ac:dyDescent="0.25">
      <c r="A378" s="12"/>
      <c r="B378" s="13"/>
      <c r="C378" s="14"/>
      <c r="D378" s="13"/>
      <c r="E378" s="13"/>
      <c r="F378" s="11"/>
      <c r="G378" s="16"/>
      <c r="H378" s="66"/>
      <c r="I378" s="66"/>
      <c r="J378" s="47"/>
      <c r="K378" s="47"/>
      <c r="L378" s="47"/>
      <c r="M378" s="47"/>
      <c r="N378" s="50"/>
    </row>
    <row r="379" spans="1:14" s="8" customFormat="1" ht="11.25" customHeight="1" x14ac:dyDescent="0.25">
      <c r="A379" s="12"/>
      <c r="B379" s="13"/>
      <c r="C379" s="14"/>
      <c r="D379" s="13"/>
      <c r="E379" s="13"/>
      <c r="F379" s="11"/>
      <c r="G379" s="16"/>
      <c r="H379" s="66"/>
      <c r="I379" s="66"/>
      <c r="J379" s="47"/>
      <c r="K379" s="47"/>
      <c r="L379" s="47"/>
      <c r="M379" s="47"/>
      <c r="N379" s="50"/>
    </row>
    <row r="380" spans="1:14" s="8" customFormat="1" ht="11.25" customHeight="1" x14ac:dyDescent="0.25">
      <c r="A380" s="12"/>
      <c r="B380" s="13"/>
      <c r="C380" s="14"/>
      <c r="D380" s="13"/>
      <c r="E380" s="13"/>
      <c r="F380" s="11"/>
      <c r="G380" s="16"/>
      <c r="H380" s="66"/>
      <c r="I380" s="66"/>
      <c r="J380" s="47"/>
      <c r="K380" s="47"/>
      <c r="L380" s="47"/>
      <c r="M380" s="47"/>
      <c r="N380" s="50"/>
    </row>
    <row r="381" spans="1:14" s="8" customFormat="1" ht="11.25" customHeight="1" x14ac:dyDescent="0.25">
      <c r="A381" s="12"/>
      <c r="B381" s="13"/>
      <c r="C381" s="14"/>
      <c r="D381" s="13"/>
      <c r="E381" s="13"/>
      <c r="F381" s="11"/>
      <c r="G381" s="16"/>
      <c r="H381" s="66"/>
      <c r="I381" s="66"/>
      <c r="J381" s="47"/>
      <c r="K381" s="47"/>
      <c r="L381" s="47"/>
      <c r="M381" s="47"/>
      <c r="N381" s="50"/>
    </row>
    <row r="382" spans="1:14" s="8" customFormat="1" ht="11.25" customHeight="1" x14ac:dyDescent="0.25">
      <c r="A382" s="12"/>
      <c r="B382" s="13"/>
      <c r="C382" s="14"/>
      <c r="D382" s="13"/>
      <c r="E382" s="13"/>
      <c r="F382" s="11"/>
      <c r="G382" s="16"/>
      <c r="H382" s="66"/>
      <c r="I382" s="66"/>
      <c r="J382" s="47"/>
      <c r="K382" s="47"/>
      <c r="L382" s="47"/>
      <c r="M382" s="47"/>
      <c r="N382" s="50"/>
    </row>
    <row r="383" spans="1:14" s="8" customFormat="1" ht="11.25" customHeight="1" x14ac:dyDescent="0.25">
      <c r="A383" s="12"/>
      <c r="B383" s="13"/>
      <c r="C383" s="14"/>
      <c r="D383" s="13"/>
      <c r="E383" s="13"/>
      <c r="F383" s="11"/>
      <c r="G383" s="16"/>
      <c r="H383" s="66"/>
      <c r="I383" s="66"/>
      <c r="J383" s="47"/>
      <c r="K383" s="47"/>
      <c r="L383" s="47"/>
      <c r="M383" s="47"/>
      <c r="N383" s="50"/>
    </row>
    <row r="384" spans="1:14" s="8" customFormat="1" ht="11.25" customHeight="1" x14ac:dyDescent="0.25">
      <c r="A384" s="12"/>
      <c r="B384" s="13"/>
      <c r="C384" s="14"/>
      <c r="D384" s="13"/>
      <c r="E384" s="13"/>
      <c r="F384" s="11"/>
      <c r="G384" s="16"/>
      <c r="H384" s="66"/>
      <c r="I384" s="66"/>
      <c r="J384" s="47"/>
      <c r="K384" s="47"/>
      <c r="L384" s="47"/>
      <c r="M384" s="47"/>
      <c r="N384" s="50"/>
    </row>
    <row r="385" spans="1:14" s="8" customFormat="1" ht="11.25" customHeight="1" x14ac:dyDescent="0.25">
      <c r="A385" s="12"/>
      <c r="B385" s="13"/>
      <c r="C385" s="14"/>
      <c r="D385" s="13"/>
      <c r="E385" s="13"/>
      <c r="F385" s="11"/>
      <c r="G385" s="16"/>
      <c r="H385" s="66"/>
      <c r="I385" s="66"/>
      <c r="J385" s="47"/>
      <c r="K385" s="47"/>
      <c r="L385" s="47"/>
      <c r="M385" s="47"/>
      <c r="N385" s="50"/>
    </row>
    <row r="386" spans="1:14" s="8" customFormat="1" ht="11.25" customHeight="1" x14ac:dyDescent="0.25">
      <c r="A386" s="12"/>
      <c r="B386" s="13"/>
      <c r="C386" s="14"/>
      <c r="D386" s="13"/>
      <c r="E386" s="13"/>
      <c r="F386" s="11"/>
      <c r="G386" s="16"/>
      <c r="H386" s="66"/>
      <c r="I386" s="66"/>
      <c r="J386" s="47"/>
      <c r="K386" s="47"/>
      <c r="L386" s="47"/>
      <c r="M386" s="47"/>
      <c r="N386" s="50"/>
    </row>
    <row r="387" spans="1:14" s="8" customFormat="1" ht="11.25" customHeight="1" x14ac:dyDescent="0.25">
      <c r="A387" s="12"/>
      <c r="B387" s="13"/>
      <c r="C387" s="14"/>
      <c r="D387" s="13"/>
      <c r="E387" s="13"/>
      <c r="F387" s="11"/>
      <c r="G387" s="16"/>
      <c r="H387" s="66"/>
      <c r="I387" s="66"/>
      <c r="J387" s="47"/>
      <c r="K387" s="47"/>
      <c r="L387" s="47"/>
      <c r="M387" s="47"/>
      <c r="N387" s="50"/>
    </row>
    <row r="388" spans="1:14" s="8" customFormat="1" ht="11.25" customHeight="1" x14ac:dyDescent="0.25">
      <c r="A388" s="12"/>
      <c r="B388" s="13"/>
      <c r="C388" s="14"/>
      <c r="D388" s="13"/>
      <c r="E388" s="13"/>
      <c r="F388" s="11"/>
      <c r="G388" s="16"/>
      <c r="H388" s="66"/>
      <c r="I388" s="66"/>
      <c r="J388" s="47"/>
      <c r="K388" s="47"/>
      <c r="L388" s="47"/>
      <c r="M388" s="47"/>
      <c r="N388" s="50"/>
    </row>
    <row r="389" spans="1:14" s="8" customFormat="1" ht="11.25" customHeight="1" x14ac:dyDescent="0.25">
      <c r="A389" s="12"/>
      <c r="B389" s="13"/>
      <c r="C389" s="14"/>
      <c r="D389" s="13"/>
      <c r="E389" s="13"/>
      <c r="F389" s="11"/>
      <c r="G389" s="16"/>
      <c r="H389" s="66"/>
      <c r="I389" s="66"/>
      <c r="J389" s="47"/>
      <c r="K389" s="47"/>
      <c r="L389" s="47"/>
      <c r="M389" s="47"/>
      <c r="N389" s="50"/>
    </row>
    <row r="390" spans="1:14" s="8" customFormat="1" ht="11.25" customHeight="1" x14ac:dyDescent="0.25">
      <c r="A390" s="12"/>
      <c r="B390" s="13"/>
      <c r="C390" s="14"/>
      <c r="D390" s="13"/>
      <c r="E390" s="13"/>
      <c r="F390" s="11"/>
      <c r="G390" s="16"/>
      <c r="H390" s="66"/>
      <c r="I390" s="66"/>
      <c r="J390" s="47"/>
      <c r="K390" s="47"/>
      <c r="L390" s="47"/>
      <c r="M390" s="47"/>
      <c r="N390" s="50"/>
    </row>
    <row r="391" spans="1:14" s="8" customFormat="1" ht="14.1" customHeight="1" x14ac:dyDescent="0.25">
      <c r="A391" s="12"/>
      <c r="B391" s="13"/>
      <c r="C391" s="14"/>
      <c r="D391" s="13"/>
      <c r="E391" s="13"/>
      <c r="F391" s="11"/>
      <c r="G391" s="16"/>
      <c r="H391" s="66"/>
      <c r="I391" s="66"/>
      <c r="J391" s="47"/>
      <c r="K391" s="47"/>
      <c r="L391" s="47"/>
      <c r="M391" s="47"/>
      <c r="N391" s="50"/>
    </row>
    <row r="392" spans="1:14" s="8" customFormat="1" ht="14.1" customHeight="1" x14ac:dyDescent="0.25">
      <c r="A392" s="12"/>
      <c r="B392" s="13"/>
      <c r="C392" s="14"/>
      <c r="D392" s="13"/>
      <c r="E392" s="13"/>
      <c r="F392" s="11"/>
      <c r="G392" s="16"/>
      <c r="H392" s="66"/>
      <c r="I392" s="66"/>
      <c r="J392" s="47"/>
      <c r="K392" s="47"/>
      <c r="L392" s="47"/>
      <c r="M392" s="47"/>
      <c r="N392" s="50"/>
    </row>
    <row r="393" spans="1:14" s="8" customFormat="1" ht="14.1" customHeight="1" x14ac:dyDescent="0.25">
      <c r="A393" s="12"/>
      <c r="B393" s="13"/>
      <c r="C393" s="14"/>
      <c r="D393" s="13"/>
      <c r="E393" s="13"/>
      <c r="F393" s="11"/>
      <c r="G393" s="16"/>
      <c r="H393" s="66"/>
      <c r="I393" s="66"/>
      <c r="J393" s="47"/>
      <c r="K393" s="47"/>
      <c r="L393" s="47"/>
      <c r="M393" s="47"/>
      <c r="N393" s="50"/>
    </row>
    <row r="394" spans="1:14" s="8" customFormat="1" ht="14.1" customHeight="1" x14ac:dyDescent="0.25">
      <c r="A394" s="12"/>
      <c r="B394" s="13"/>
      <c r="C394" s="14"/>
      <c r="D394" s="13"/>
      <c r="E394" s="13"/>
      <c r="F394" s="11"/>
      <c r="G394" s="16"/>
      <c r="H394" s="66"/>
      <c r="I394" s="66"/>
      <c r="J394" s="47"/>
      <c r="K394" s="47"/>
      <c r="L394" s="47"/>
      <c r="M394" s="47"/>
      <c r="N394" s="50"/>
    </row>
    <row r="395" spans="1:14" s="8" customFormat="1" ht="14.1" customHeight="1" x14ac:dyDescent="0.25">
      <c r="A395" s="12"/>
      <c r="B395" s="13"/>
      <c r="C395" s="14"/>
      <c r="D395" s="13"/>
      <c r="E395" s="13"/>
      <c r="F395" s="11"/>
      <c r="G395" s="16"/>
      <c r="H395" s="66"/>
      <c r="I395" s="66"/>
      <c r="J395" s="47"/>
      <c r="K395" s="47"/>
      <c r="L395" s="47"/>
      <c r="M395" s="47"/>
      <c r="N395" s="50"/>
    </row>
    <row r="396" spans="1:14" s="8" customFormat="1" ht="14.1" customHeight="1" x14ac:dyDescent="0.25">
      <c r="A396" s="12"/>
      <c r="B396" s="13"/>
      <c r="C396" s="14"/>
      <c r="D396" s="13"/>
      <c r="E396" s="13"/>
      <c r="F396" s="11"/>
      <c r="G396" s="16"/>
      <c r="H396" s="66"/>
      <c r="I396" s="66"/>
      <c r="J396" s="47"/>
      <c r="K396" s="47"/>
      <c r="L396" s="47"/>
      <c r="M396" s="47"/>
      <c r="N396" s="50"/>
    </row>
    <row r="397" spans="1:14" s="8" customFormat="1" ht="14.1" customHeight="1" x14ac:dyDescent="0.25">
      <c r="A397" s="12"/>
      <c r="B397" s="13"/>
      <c r="C397" s="14"/>
      <c r="D397" s="13"/>
      <c r="E397" s="13"/>
      <c r="F397" s="11"/>
      <c r="G397" s="16"/>
      <c r="H397" s="66"/>
      <c r="I397" s="66"/>
      <c r="J397" s="47"/>
      <c r="K397" s="47"/>
      <c r="L397" s="47"/>
      <c r="M397" s="47"/>
      <c r="N397" s="50"/>
    </row>
    <row r="398" spans="1:14" s="8" customFormat="1" ht="14.1" customHeight="1" x14ac:dyDescent="0.25">
      <c r="A398" s="12"/>
      <c r="B398" s="13"/>
      <c r="C398" s="14"/>
      <c r="D398" s="13"/>
      <c r="E398" s="13"/>
      <c r="F398" s="11"/>
      <c r="G398" s="16"/>
      <c r="H398" s="66"/>
      <c r="I398" s="66"/>
      <c r="J398" s="47"/>
      <c r="K398" s="47"/>
      <c r="L398" s="47"/>
      <c r="M398" s="47"/>
      <c r="N398" s="50"/>
    </row>
  </sheetData>
  <mergeCells count="7">
    <mergeCell ref="A1:N1"/>
    <mergeCell ref="A28:N28"/>
    <mergeCell ref="A35:N35"/>
    <mergeCell ref="A2:E2"/>
    <mergeCell ref="H2:K2"/>
    <mergeCell ref="L2:M2"/>
    <mergeCell ref="H3:J3"/>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workbookViewId="0">
      <selection activeCell="A3" sqref="A3"/>
    </sheetView>
  </sheetViews>
  <sheetFormatPr baseColWidth="10" defaultRowHeight="15" x14ac:dyDescent="0.25"/>
  <cols>
    <col min="1" max="1" width="15" customWidth="1"/>
    <col min="2" max="2" width="21.7109375" customWidth="1"/>
  </cols>
  <sheetData>
    <row r="1" spans="1:3" ht="15.75" x14ac:dyDescent="0.25">
      <c r="A1" s="565" t="s">
        <v>861</v>
      </c>
      <c r="B1" s="566"/>
      <c r="C1" s="566"/>
    </row>
    <row r="3" spans="1:3" x14ac:dyDescent="0.25">
      <c r="A3" s="61" t="s">
        <v>853</v>
      </c>
      <c r="B3" s="61" t="s">
        <v>186</v>
      </c>
    </row>
    <row r="4" spans="1:3" x14ac:dyDescent="0.25">
      <c r="A4" s="62" t="s">
        <v>959</v>
      </c>
      <c r="B4" s="62" t="s">
        <v>960</v>
      </c>
    </row>
    <row r="5" spans="1:3" x14ac:dyDescent="0.25">
      <c r="A5" s="62" t="s">
        <v>102</v>
      </c>
      <c r="B5" s="62" t="s">
        <v>293</v>
      </c>
    </row>
    <row r="6" spans="1:3" x14ac:dyDescent="0.25">
      <c r="A6" s="62" t="s">
        <v>52</v>
      </c>
      <c r="B6" s="62" t="s">
        <v>851</v>
      </c>
    </row>
    <row r="7" spans="1:3" x14ac:dyDescent="0.25">
      <c r="A7" s="62" t="s">
        <v>49</v>
      </c>
      <c r="B7" s="62" t="s">
        <v>860</v>
      </c>
    </row>
    <row r="8" spans="1:3" s="24" customFormat="1" x14ac:dyDescent="0.25">
      <c r="A8" s="62" t="s">
        <v>266</v>
      </c>
      <c r="B8" s="62" t="s">
        <v>856</v>
      </c>
    </row>
    <row r="9" spans="1:3" x14ac:dyDescent="0.25">
      <c r="A9" s="62" t="s">
        <v>50</v>
      </c>
      <c r="B9" s="62" t="s">
        <v>820</v>
      </c>
    </row>
    <row r="10" spans="1:3" x14ac:dyDescent="0.25">
      <c r="A10" s="62" t="s">
        <v>238</v>
      </c>
      <c r="B10" s="62" t="s">
        <v>854</v>
      </c>
    </row>
    <row r="11" spans="1:3" x14ac:dyDescent="0.25">
      <c r="A11" s="62" t="s">
        <v>386</v>
      </c>
      <c r="B11" s="62" t="s">
        <v>855</v>
      </c>
    </row>
    <row r="12" spans="1:3" x14ac:dyDescent="0.25">
      <c r="A12" s="62" t="s">
        <v>48</v>
      </c>
      <c r="B12" s="62" t="s">
        <v>859</v>
      </c>
    </row>
    <row r="13" spans="1:3" x14ac:dyDescent="0.25">
      <c r="A13" s="62" t="s">
        <v>51</v>
      </c>
      <c r="B13" s="62" t="s">
        <v>857</v>
      </c>
    </row>
    <row r="14" spans="1:3" x14ac:dyDescent="0.25">
      <c r="A14" s="62" t="s">
        <v>100</v>
      </c>
      <c r="B14" s="62" t="s">
        <v>858</v>
      </c>
    </row>
  </sheetData>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O91"/>
  <sheetViews>
    <sheetView zoomScaleNormal="100" workbookViewId="0">
      <pane ySplit="4" topLeftCell="A5" activePane="bottomLeft" state="frozen"/>
      <selection activeCell="A3" sqref="A3"/>
      <selection pane="bottomLeft" activeCell="A3" sqref="A3"/>
    </sheetView>
  </sheetViews>
  <sheetFormatPr baseColWidth="10" defaultColWidth="11.42578125" defaultRowHeight="12.75" x14ac:dyDescent="0.2"/>
  <cols>
    <col min="1" max="4" width="3.7109375" style="52" customWidth="1"/>
    <col min="5" max="6" width="3.7109375" style="30" customWidth="1"/>
    <col min="7" max="7" width="50.7109375" style="53" customWidth="1"/>
    <col min="8" max="13" width="7.7109375" style="30" customWidth="1"/>
    <col min="14" max="14" width="50.7109375" style="53" customWidth="1"/>
    <col min="15" max="16384" width="11.42578125" style="30"/>
  </cols>
  <sheetData>
    <row r="1" spans="1:14" ht="18" x14ac:dyDescent="0.2">
      <c r="A1" s="578" t="s">
        <v>489</v>
      </c>
      <c r="B1" s="579"/>
      <c r="C1" s="579"/>
      <c r="D1" s="579"/>
      <c r="E1" s="579"/>
      <c r="F1" s="579"/>
      <c r="G1" s="579"/>
      <c r="H1" s="579"/>
      <c r="I1" s="579"/>
      <c r="J1" s="579"/>
      <c r="K1" s="579"/>
      <c r="L1" s="579"/>
      <c r="M1" s="579"/>
      <c r="N1" s="580"/>
    </row>
    <row r="2" spans="1:14" s="29" customFormat="1" ht="15" customHeight="1" x14ac:dyDescent="0.2">
      <c r="A2" s="575" t="s">
        <v>0</v>
      </c>
      <c r="B2" s="575"/>
      <c r="C2" s="575"/>
      <c r="D2" s="575"/>
      <c r="E2" s="575"/>
      <c r="F2" s="128" t="s">
        <v>984</v>
      </c>
      <c r="G2" s="128" t="s">
        <v>1</v>
      </c>
      <c r="H2" s="576" t="s">
        <v>3</v>
      </c>
      <c r="I2" s="576"/>
      <c r="J2" s="576"/>
      <c r="K2" s="576"/>
      <c r="L2" s="577" t="s">
        <v>2</v>
      </c>
      <c r="M2" s="577"/>
      <c r="N2" s="129" t="s">
        <v>274</v>
      </c>
    </row>
    <row r="3" spans="1:14" s="29" customFormat="1" ht="15" customHeight="1" x14ac:dyDescent="0.2">
      <c r="A3" s="130"/>
      <c r="B3" s="130"/>
      <c r="C3" s="130"/>
      <c r="D3" s="130"/>
      <c r="E3" s="131"/>
      <c r="F3" s="128"/>
      <c r="G3" s="128"/>
      <c r="H3" s="572" t="s">
        <v>986</v>
      </c>
      <c r="I3" s="573"/>
      <c r="J3" s="574"/>
      <c r="K3" s="132" t="s">
        <v>186</v>
      </c>
      <c r="L3" s="133" t="s">
        <v>986</v>
      </c>
      <c r="M3" s="132" t="s">
        <v>186</v>
      </c>
      <c r="N3" s="134"/>
    </row>
    <row r="4" spans="1:14" s="29" customFormat="1" ht="15" customHeight="1" x14ac:dyDescent="0.2">
      <c r="A4" s="130"/>
      <c r="B4" s="130"/>
      <c r="C4" s="130"/>
      <c r="D4" s="130"/>
      <c r="E4" s="131"/>
      <c r="F4" s="128"/>
      <c r="G4" s="128"/>
      <c r="H4" s="135" t="s">
        <v>276</v>
      </c>
      <c r="I4" s="136" t="s">
        <v>277</v>
      </c>
      <c r="J4" s="136" t="s">
        <v>280</v>
      </c>
      <c r="K4" s="132"/>
      <c r="L4" s="133"/>
      <c r="M4" s="132"/>
      <c r="N4" s="134"/>
    </row>
    <row r="5" spans="1:14" s="23" customFormat="1" ht="15" customHeight="1" x14ac:dyDescent="0.2">
      <c r="A5" s="137" t="s">
        <v>434</v>
      </c>
      <c r="B5" s="137" t="s">
        <v>434</v>
      </c>
      <c r="C5" s="137"/>
      <c r="D5" s="137"/>
      <c r="E5" s="138"/>
      <c r="F5" s="139"/>
      <c r="G5" s="140" t="s">
        <v>460</v>
      </c>
      <c r="H5" s="141"/>
      <c r="I5" s="141"/>
      <c r="J5" s="141"/>
      <c r="K5" s="141"/>
      <c r="L5" s="141"/>
      <c r="M5" s="141"/>
      <c r="N5" s="142"/>
    </row>
    <row r="6" spans="1:14" s="23" customFormat="1" ht="25.5" x14ac:dyDescent="0.2">
      <c r="A6" s="137" t="s">
        <v>434</v>
      </c>
      <c r="B6" s="137" t="s">
        <v>434</v>
      </c>
      <c r="C6" s="137" t="s">
        <v>434</v>
      </c>
      <c r="D6" s="137"/>
      <c r="E6" s="138"/>
      <c r="F6" s="139"/>
      <c r="G6" s="140" t="s">
        <v>599</v>
      </c>
      <c r="H6" s="141"/>
      <c r="I6" s="141"/>
      <c r="J6" s="141"/>
      <c r="K6" s="141"/>
      <c r="L6" s="141"/>
      <c r="M6" s="141"/>
      <c r="N6" s="142"/>
    </row>
    <row r="7" spans="1:14" ht="15" customHeight="1" x14ac:dyDescent="0.2">
      <c r="A7" s="139" t="s">
        <v>434</v>
      </c>
      <c r="B7" s="139" t="s">
        <v>434</v>
      </c>
      <c r="C7" s="139" t="s">
        <v>434</v>
      </c>
      <c r="D7" s="139" t="s">
        <v>434</v>
      </c>
      <c r="E7" s="138"/>
      <c r="F7" s="143"/>
      <c r="G7" s="144" t="s">
        <v>223</v>
      </c>
      <c r="H7" s="145">
        <v>0.8</v>
      </c>
      <c r="I7" s="145">
        <v>1.2</v>
      </c>
      <c r="J7" s="146">
        <f t="shared" ref="J7:J11" si="0">(I7+H7)/2</f>
        <v>1</v>
      </c>
      <c r="K7" s="141" t="s">
        <v>386</v>
      </c>
      <c r="L7" s="147">
        <v>1</v>
      </c>
      <c r="M7" s="141" t="s">
        <v>49</v>
      </c>
      <c r="N7" s="148"/>
    </row>
    <row r="8" spans="1:14" ht="15" customHeight="1" x14ac:dyDescent="0.2">
      <c r="A8" s="139" t="s">
        <v>434</v>
      </c>
      <c r="B8" s="139" t="s">
        <v>434</v>
      </c>
      <c r="C8" s="139" t="s">
        <v>434</v>
      </c>
      <c r="D8" s="139" t="s">
        <v>391</v>
      </c>
      <c r="E8" s="138"/>
      <c r="F8" s="143"/>
      <c r="G8" s="144" t="s">
        <v>222</v>
      </c>
      <c r="H8" s="145">
        <v>0.6</v>
      </c>
      <c r="I8" s="145">
        <v>0.9</v>
      </c>
      <c r="J8" s="146">
        <f t="shared" si="0"/>
        <v>0.75</v>
      </c>
      <c r="K8" s="141" t="s">
        <v>386</v>
      </c>
      <c r="L8" s="147">
        <v>1</v>
      </c>
      <c r="M8" s="141" t="s">
        <v>49</v>
      </c>
      <c r="N8" s="148"/>
    </row>
    <row r="9" spans="1:14" ht="15" customHeight="1" x14ac:dyDescent="0.2">
      <c r="A9" s="139" t="s">
        <v>434</v>
      </c>
      <c r="B9" s="139" t="s">
        <v>434</v>
      </c>
      <c r="C9" s="139" t="s">
        <v>434</v>
      </c>
      <c r="D9" s="139" t="s">
        <v>392</v>
      </c>
      <c r="E9" s="138"/>
      <c r="F9" s="143"/>
      <c r="G9" s="144" t="s">
        <v>221</v>
      </c>
      <c r="H9" s="145">
        <v>0.4</v>
      </c>
      <c r="I9" s="145">
        <v>0.6</v>
      </c>
      <c r="J9" s="146">
        <f t="shared" si="0"/>
        <v>0.5</v>
      </c>
      <c r="K9" s="141" t="s">
        <v>386</v>
      </c>
      <c r="L9" s="147">
        <v>1</v>
      </c>
      <c r="M9" s="141" t="s">
        <v>49</v>
      </c>
      <c r="N9" s="148"/>
    </row>
    <row r="10" spans="1:14" ht="15" customHeight="1" x14ac:dyDescent="0.2">
      <c r="A10" s="139" t="s">
        <v>434</v>
      </c>
      <c r="B10" s="139" t="s">
        <v>434</v>
      </c>
      <c r="C10" s="139" t="s">
        <v>434</v>
      </c>
      <c r="D10" s="139" t="s">
        <v>393</v>
      </c>
      <c r="E10" s="138"/>
      <c r="F10" s="143"/>
      <c r="G10" s="144" t="s">
        <v>220</v>
      </c>
      <c r="H10" s="145">
        <v>0.2</v>
      </c>
      <c r="I10" s="145">
        <v>0.3</v>
      </c>
      <c r="J10" s="146">
        <f t="shared" si="0"/>
        <v>0.25</v>
      </c>
      <c r="K10" s="141" t="s">
        <v>386</v>
      </c>
      <c r="L10" s="147">
        <v>1</v>
      </c>
      <c r="M10" s="141" t="s">
        <v>49</v>
      </c>
      <c r="N10" s="148" t="s">
        <v>465</v>
      </c>
    </row>
    <row r="11" spans="1:14" ht="15" customHeight="1" x14ac:dyDescent="0.2">
      <c r="A11" s="139" t="s">
        <v>434</v>
      </c>
      <c r="B11" s="139" t="s">
        <v>434</v>
      </c>
      <c r="C11" s="139" t="s">
        <v>434</v>
      </c>
      <c r="D11" s="139" t="s">
        <v>395</v>
      </c>
      <c r="E11" s="138"/>
      <c r="F11" s="143"/>
      <c r="G11" s="144" t="s">
        <v>590</v>
      </c>
      <c r="H11" s="145">
        <v>1</v>
      </c>
      <c r="I11" s="145">
        <v>1.5</v>
      </c>
      <c r="J11" s="146">
        <f t="shared" si="0"/>
        <v>1.25</v>
      </c>
      <c r="K11" s="141" t="s">
        <v>386</v>
      </c>
      <c r="L11" s="147">
        <v>1</v>
      </c>
      <c r="M11" s="141" t="s">
        <v>49</v>
      </c>
      <c r="N11" s="148"/>
    </row>
    <row r="12" spans="1:14" ht="15" customHeight="1" x14ac:dyDescent="0.2">
      <c r="A12" s="139" t="s">
        <v>434</v>
      </c>
      <c r="B12" s="139" t="s">
        <v>434</v>
      </c>
      <c r="C12" s="139" t="s">
        <v>434</v>
      </c>
      <c r="D12" s="139" t="s">
        <v>397</v>
      </c>
      <c r="E12" s="138"/>
      <c r="F12" s="143"/>
      <c r="G12" s="149" t="s">
        <v>219</v>
      </c>
      <c r="H12" s="146">
        <v>1</v>
      </c>
      <c r="I12" s="146">
        <v>1.5</v>
      </c>
      <c r="J12" s="146">
        <f t="shared" ref="J12:J13" si="1">(I12+H12)/2</f>
        <v>1.25</v>
      </c>
      <c r="K12" s="141" t="s">
        <v>386</v>
      </c>
      <c r="L12" s="150">
        <v>1</v>
      </c>
      <c r="M12" s="151" t="s">
        <v>49</v>
      </c>
      <c r="N12" s="148"/>
    </row>
    <row r="13" spans="1:14" ht="15" customHeight="1" x14ac:dyDescent="0.2">
      <c r="A13" s="139" t="s">
        <v>434</v>
      </c>
      <c r="B13" s="139" t="s">
        <v>434</v>
      </c>
      <c r="C13" s="139" t="s">
        <v>434</v>
      </c>
      <c r="D13" s="139" t="s">
        <v>400</v>
      </c>
      <c r="E13" s="138"/>
      <c r="F13" s="143"/>
      <c r="G13" s="149" t="s">
        <v>218</v>
      </c>
      <c r="H13" s="146">
        <v>0.8</v>
      </c>
      <c r="I13" s="146">
        <v>1</v>
      </c>
      <c r="J13" s="146">
        <f t="shared" si="1"/>
        <v>0.9</v>
      </c>
      <c r="K13" s="141" t="s">
        <v>386</v>
      </c>
      <c r="L13" s="150">
        <v>1</v>
      </c>
      <c r="M13" s="151" t="s">
        <v>49</v>
      </c>
      <c r="N13" s="148"/>
    </row>
    <row r="14" spans="1:14" s="54" customFormat="1" ht="15" customHeight="1" x14ac:dyDescent="0.2">
      <c r="A14" s="152"/>
      <c r="B14" s="152"/>
      <c r="C14" s="152"/>
      <c r="D14" s="152"/>
      <c r="E14" s="153"/>
      <c r="F14" s="154"/>
      <c r="G14" s="155"/>
      <c r="H14" s="156"/>
      <c r="I14" s="156"/>
      <c r="J14" s="156"/>
      <c r="K14" s="157"/>
      <c r="L14" s="158"/>
      <c r="M14" s="159"/>
      <c r="N14" s="160"/>
    </row>
    <row r="15" spans="1:14" ht="15" customHeight="1" x14ac:dyDescent="0.2">
      <c r="A15" s="137" t="s">
        <v>434</v>
      </c>
      <c r="B15" s="137" t="s">
        <v>391</v>
      </c>
      <c r="C15" s="137"/>
      <c r="D15" s="137"/>
      <c r="E15" s="161"/>
      <c r="F15" s="143"/>
      <c r="G15" s="162" t="s">
        <v>534</v>
      </c>
      <c r="H15" s="146"/>
      <c r="I15" s="146"/>
      <c r="J15" s="146"/>
      <c r="K15" s="151"/>
      <c r="L15" s="150"/>
      <c r="M15" s="151"/>
      <c r="N15" s="148"/>
    </row>
    <row r="16" spans="1:14" ht="25.5" x14ac:dyDescent="0.2">
      <c r="A16" s="137" t="s">
        <v>434</v>
      </c>
      <c r="B16" s="137" t="s">
        <v>391</v>
      </c>
      <c r="C16" s="137" t="s">
        <v>434</v>
      </c>
      <c r="D16" s="139"/>
      <c r="E16" s="161"/>
      <c r="F16" s="143"/>
      <c r="G16" s="162" t="s">
        <v>591</v>
      </c>
      <c r="H16" s="146"/>
      <c r="I16" s="146"/>
      <c r="J16" s="146"/>
      <c r="K16" s="151"/>
      <c r="L16" s="150"/>
      <c r="M16" s="151"/>
      <c r="N16" s="148"/>
    </row>
    <row r="17" spans="1:14" ht="15" customHeight="1" x14ac:dyDescent="0.2">
      <c r="A17" s="139" t="s">
        <v>434</v>
      </c>
      <c r="B17" s="139" t="s">
        <v>391</v>
      </c>
      <c r="C17" s="139" t="s">
        <v>434</v>
      </c>
      <c r="D17" s="139" t="s">
        <v>434</v>
      </c>
      <c r="E17" s="161"/>
      <c r="F17" s="143"/>
      <c r="G17" s="144" t="s">
        <v>592</v>
      </c>
      <c r="H17" s="145">
        <v>6</v>
      </c>
      <c r="I17" s="145">
        <v>12</v>
      </c>
      <c r="J17" s="146">
        <f t="shared" ref="J17:J20" si="2">(I17+H17)/2</f>
        <v>9</v>
      </c>
      <c r="K17" s="141" t="s">
        <v>386</v>
      </c>
      <c r="L17" s="147">
        <v>1</v>
      </c>
      <c r="M17" s="141" t="s">
        <v>49</v>
      </c>
      <c r="N17" s="148" t="s">
        <v>466</v>
      </c>
    </row>
    <row r="18" spans="1:14" ht="15" customHeight="1" x14ac:dyDescent="0.2">
      <c r="A18" s="139" t="s">
        <v>434</v>
      </c>
      <c r="B18" s="139" t="s">
        <v>391</v>
      </c>
      <c r="C18" s="139" t="s">
        <v>434</v>
      </c>
      <c r="D18" s="139" t="s">
        <v>391</v>
      </c>
      <c r="E18" s="161"/>
      <c r="F18" s="143"/>
      <c r="G18" s="144" t="s">
        <v>593</v>
      </c>
      <c r="H18" s="145">
        <v>5.5</v>
      </c>
      <c r="I18" s="145">
        <v>11</v>
      </c>
      <c r="J18" s="146">
        <f t="shared" si="2"/>
        <v>8.25</v>
      </c>
      <c r="K18" s="141" t="s">
        <v>386</v>
      </c>
      <c r="L18" s="147">
        <v>1</v>
      </c>
      <c r="M18" s="141" t="s">
        <v>49</v>
      </c>
      <c r="N18" s="148" t="s">
        <v>466</v>
      </c>
    </row>
    <row r="19" spans="1:14" ht="15" customHeight="1" x14ac:dyDescent="0.2">
      <c r="A19" s="139" t="s">
        <v>434</v>
      </c>
      <c r="B19" s="139" t="s">
        <v>391</v>
      </c>
      <c r="C19" s="139" t="s">
        <v>434</v>
      </c>
      <c r="D19" s="139" t="s">
        <v>392</v>
      </c>
      <c r="E19" s="161"/>
      <c r="F19" s="143"/>
      <c r="G19" s="144" t="s">
        <v>594</v>
      </c>
      <c r="H19" s="145">
        <v>5</v>
      </c>
      <c r="I19" s="145">
        <v>10</v>
      </c>
      <c r="J19" s="146">
        <f t="shared" si="2"/>
        <v>7.5</v>
      </c>
      <c r="K19" s="141" t="s">
        <v>386</v>
      </c>
      <c r="L19" s="147">
        <v>1</v>
      </c>
      <c r="M19" s="141" t="s">
        <v>49</v>
      </c>
      <c r="N19" s="148" t="s">
        <v>466</v>
      </c>
    </row>
    <row r="20" spans="1:14" ht="15" customHeight="1" x14ac:dyDescent="0.2">
      <c r="A20" s="139" t="s">
        <v>434</v>
      </c>
      <c r="B20" s="139" t="s">
        <v>391</v>
      </c>
      <c r="C20" s="139" t="s">
        <v>434</v>
      </c>
      <c r="D20" s="139" t="s">
        <v>393</v>
      </c>
      <c r="E20" s="161"/>
      <c r="F20" s="143"/>
      <c r="G20" s="144" t="s">
        <v>595</v>
      </c>
      <c r="H20" s="145">
        <v>4.5</v>
      </c>
      <c r="I20" s="145">
        <v>9</v>
      </c>
      <c r="J20" s="146">
        <f t="shared" si="2"/>
        <v>6.75</v>
      </c>
      <c r="K20" s="141" t="s">
        <v>386</v>
      </c>
      <c r="L20" s="147">
        <v>1</v>
      </c>
      <c r="M20" s="141" t="s">
        <v>49</v>
      </c>
      <c r="N20" s="148" t="s">
        <v>466</v>
      </c>
    </row>
    <row r="21" spans="1:14" ht="15" customHeight="1" x14ac:dyDescent="0.2">
      <c r="A21" s="137" t="s">
        <v>434</v>
      </c>
      <c r="B21" s="137" t="s">
        <v>391</v>
      </c>
      <c r="C21" s="137" t="s">
        <v>391</v>
      </c>
      <c r="D21" s="139"/>
      <c r="E21" s="161"/>
      <c r="F21" s="143"/>
      <c r="G21" s="163" t="s">
        <v>467</v>
      </c>
      <c r="H21" s="145"/>
      <c r="I21" s="145"/>
      <c r="J21" s="145"/>
      <c r="K21" s="141"/>
      <c r="L21" s="147"/>
      <c r="M21" s="141"/>
      <c r="N21" s="148"/>
    </row>
    <row r="22" spans="1:14" ht="15" customHeight="1" x14ac:dyDescent="0.2">
      <c r="A22" s="139" t="s">
        <v>434</v>
      </c>
      <c r="B22" s="139" t="s">
        <v>391</v>
      </c>
      <c r="C22" s="139" t="s">
        <v>434</v>
      </c>
      <c r="D22" s="139" t="s">
        <v>434</v>
      </c>
      <c r="E22" s="161"/>
      <c r="F22" s="143"/>
      <c r="G22" s="149" t="s">
        <v>217</v>
      </c>
      <c r="H22" s="164">
        <v>6</v>
      </c>
      <c r="I22" s="164">
        <v>8.5</v>
      </c>
      <c r="J22" s="164">
        <f>(I22+H22)/2</f>
        <v>7.25</v>
      </c>
      <c r="K22" s="165" t="s">
        <v>238</v>
      </c>
      <c r="L22" s="150">
        <v>1</v>
      </c>
      <c r="M22" s="151" t="s">
        <v>49</v>
      </c>
      <c r="N22" s="148"/>
    </row>
    <row r="23" spans="1:14" ht="15" customHeight="1" x14ac:dyDescent="0.2">
      <c r="A23" s="139" t="s">
        <v>434</v>
      </c>
      <c r="B23" s="139" t="s">
        <v>391</v>
      </c>
      <c r="C23" s="139" t="s">
        <v>434</v>
      </c>
      <c r="D23" s="139" t="s">
        <v>391</v>
      </c>
      <c r="E23" s="161"/>
      <c r="F23" s="143"/>
      <c r="G23" s="149" t="s">
        <v>216</v>
      </c>
      <c r="H23" s="164">
        <v>5</v>
      </c>
      <c r="I23" s="164">
        <v>8</v>
      </c>
      <c r="J23" s="164">
        <f>(I23+H23)/2</f>
        <v>6.5</v>
      </c>
      <c r="K23" s="165" t="s">
        <v>238</v>
      </c>
      <c r="L23" s="150">
        <v>1</v>
      </c>
      <c r="M23" s="151" t="s">
        <v>49</v>
      </c>
      <c r="N23" s="148"/>
    </row>
    <row r="24" spans="1:14" s="54" customFormat="1" ht="15" customHeight="1" x14ac:dyDescent="0.2">
      <c r="A24" s="152"/>
      <c r="B24" s="152"/>
      <c r="C24" s="152"/>
      <c r="D24" s="152"/>
      <c r="E24" s="153"/>
      <c r="F24" s="154"/>
      <c r="G24" s="155"/>
      <c r="H24" s="156"/>
      <c r="I24" s="156"/>
      <c r="J24" s="156"/>
      <c r="K24" s="157"/>
      <c r="L24" s="158"/>
      <c r="M24" s="159"/>
      <c r="N24" s="160"/>
    </row>
    <row r="25" spans="1:14" ht="15" customHeight="1" x14ac:dyDescent="0.2">
      <c r="A25" s="137" t="s">
        <v>434</v>
      </c>
      <c r="B25" s="137" t="s">
        <v>392</v>
      </c>
      <c r="C25" s="139"/>
      <c r="D25" s="139"/>
      <c r="E25" s="161"/>
      <c r="F25" s="143"/>
      <c r="G25" s="140" t="s">
        <v>461</v>
      </c>
      <c r="H25" s="145"/>
      <c r="I25" s="145"/>
      <c r="J25" s="145"/>
      <c r="K25" s="141"/>
      <c r="L25" s="147"/>
      <c r="M25" s="141"/>
      <c r="N25" s="142"/>
    </row>
    <row r="26" spans="1:14" ht="15" customHeight="1" x14ac:dyDescent="0.2">
      <c r="A26" s="137" t="s">
        <v>434</v>
      </c>
      <c r="B26" s="137" t="s">
        <v>392</v>
      </c>
      <c r="C26" s="137" t="s">
        <v>434</v>
      </c>
      <c r="D26" s="139"/>
      <c r="E26" s="161"/>
      <c r="F26" s="143"/>
      <c r="G26" s="140" t="s">
        <v>589</v>
      </c>
      <c r="H26" s="145"/>
      <c r="I26" s="145"/>
      <c r="J26" s="145"/>
      <c r="K26" s="141"/>
      <c r="L26" s="147"/>
      <c r="M26" s="141"/>
      <c r="N26" s="142"/>
    </row>
    <row r="27" spans="1:14" ht="15" customHeight="1" x14ac:dyDescent="0.2">
      <c r="A27" s="139" t="s">
        <v>434</v>
      </c>
      <c r="B27" s="139" t="s">
        <v>392</v>
      </c>
      <c r="C27" s="139" t="s">
        <v>434</v>
      </c>
      <c r="D27" s="139" t="s">
        <v>434</v>
      </c>
      <c r="E27" s="161"/>
      <c r="F27" s="143"/>
      <c r="G27" s="144" t="s">
        <v>215</v>
      </c>
      <c r="H27" s="145">
        <v>1</v>
      </c>
      <c r="I27" s="145">
        <v>1.2</v>
      </c>
      <c r="J27" s="145">
        <f t="shared" ref="J27:J32" si="3">(I27+H27)/2</f>
        <v>1.1000000000000001</v>
      </c>
      <c r="K27" s="165" t="s">
        <v>238</v>
      </c>
      <c r="L27" s="147">
        <v>1</v>
      </c>
      <c r="M27" s="141" t="s">
        <v>49</v>
      </c>
      <c r="N27" s="142"/>
    </row>
    <row r="28" spans="1:14" ht="15" customHeight="1" x14ac:dyDescent="0.2">
      <c r="A28" s="139" t="s">
        <v>434</v>
      </c>
      <c r="B28" s="139" t="s">
        <v>392</v>
      </c>
      <c r="C28" s="139" t="s">
        <v>434</v>
      </c>
      <c r="D28" s="139" t="s">
        <v>391</v>
      </c>
      <c r="E28" s="161"/>
      <c r="F28" s="143"/>
      <c r="G28" s="144" t="s">
        <v>596</v>
      </c>
      <c r="H28" s="145">
        <v>10</v>
      </c>
      <c r="I28" s="145">
        <v>20</v>
      </c>
      <c r="J28" s="145">
        <f t="shared" si="3"/>
        <v>15</v>
      </c>
      <c r="K28" s="141" t="s">
        <v>50</v>
      </c>
      <c r="L28" s="147">
        <v>1</v>
      </c>
      <c r="M28" s="141" t="s">
        <v>49</v>
      </c>
      <c r="N28" s="142"/>
    </row>
    <row r="29" spans="1:14" ht="15" customHeight="1" x14ac:dyDescent="0.2">
      <c r="A29" s="139" t="s">
        <v>434</v>
      </c>
      <c r="B29" s="139" t="s">
        <v>392</v>
      </c>
      <c r="C29" s="139" t="s">
        <v>434</v>
      </c>
      <c r="D29" s="139" t="s">
        <v>392</v>
      </c>
      <c r="E29" s="161"/>
      <c r="F29" s="143"/>
      <c r="G29" s="144" t="s">
        <v>597</v>
      </c>
      <c r="H29" s="145">
        <v>7</v>
      </c>
      <c r="I29" s="145">
        <v>10</v>
      </c>
      <c r="J29" s="145">
        <f t="shared" si="3"/>
        <v>8.5</v>
      </c>
      <c r="K29" s="141" t="s">
        <v>50</v>
      </c>
      <c r="L29" s="147">
        <v>1</v>
      </c>
      <c r="M29" s="141" t="s">
        <v>49</v>
      </c>
      <c r="N29" s="142"/>
    </row>
    <row r="30" spans="1:14" ht="15" customHeight="1" x14ac:dyDescent="0.2">
      <c r="A30" s="139" t="s">
        <v>434</v>
      </c>
      <c r="B30" s="139" t="s">
        <v>392</v>
      </c>
      <c r="C30" s="139" t="s">
        <v>434</v>
      </c>
      <c r="D30" s="139" t="s">
        <v>393</v>
      </c>
      <c r="E30" s="161"/>
      <c r="F30" s="143"/>
      <c r="G30" s="144" t="s">
        <v>598</v>
      </c>
      <c r="H30" s="145">
        <v>5</v>
      </c>
      <c r="I30" s="145">
        <v>7</v>
      </c>
      <c r="J30" s="145">
        <f t="shared" si="3"/>
        <v>6</v>
      </c>
      <c r="K30" s="141" t="s">
        <v>50</v>
      </c>
      <c r="L30" s="147">
        <v>1</v>
      </c>
      <c r="M30" s="141" t="s">
        <v>49</v>
      </c>
      <c r="N30" s="142"/>
    </row>
    <row r="31" spans="1:14" ht="15" customHeight="1" x14ac:dyDescent="0.2">
      <c r="A31" s="139" t="s">
        <v>434</v>
      </c>
      <c r="B31" s="139" t="s">
        <v>392</v>
      </c>
      <c r="C31" s="139" t="s">
        <v>434</v>
      </c>
      <c r="D31" s="139" t="s">
        <v>395</v>
      </c>
      <c r="E31" s="161"/>
      <c r="F31" s="143"/>
      <c r="G31" s="149" t="s">
        <v>214</v>
      </c>
      <c r="H31" s="146">
        <v>3</v>
      </c>
      <c r="I31" s="146">
        <v>5</v>
      </c>
      <c r="J31" s="146">
        <f t="shared" si="3"/>
        <v>4</v>
      </c>
      <c r="K31" s="165" t="s">
        <v>238</v>
      </c>
      <c r="L31" s="150">
        <v>1</v>
      </c>
      <c r="M31" s="151" t="s">
        <v>49</v>
      </c>
      <c r="N31" s="148"/>
    </row>
    <row r="32" spans="1:14" ht="15" customHeight="1" x14ac:dyDescent="0.2">
      <c r="A32" s="139" t="s">
        <v>434</v>
      </c>
      <c r="B32" s="139" t="s">
        <v>392</v>
      </c>
      <c r="C32" s="139" t="s">
        <v>434</v>
      </c>
      <c r="D32" s="139" t="s">
        <v>397</v>
      </c>
      <c r="E32" s="161"/>
      <c r="F32" s="143"/>
      <c r="G32" s="149" t="s">
        <v>213</v>
      </c>
      <c r="H32" s="164">
        <v>1</v>
      </c>
      <c r="I32" s="164">
        <v>2</v>
      </c>
      <c r="J32" s="164">
        <f t="shared" si="3"/>
        <v>1.5</v>
      </c>
      <c r="K32" s="151" t="s">
        <v>51</v>
      </c>
      <c r="L32" s="150">
        <v>1</v>
      </c>
      <c r="M32" s="151" t="s">
        <v>49</v>
      </c>
      <c r="N32" s="111" t="s">
        <v>468</v>
      </c>
    </row>
    <row r="33" spans="1:14" ht="15" customHeight="1" x14ac:dyDescent="0.2">
      <c r="A33" s="137" t="s">
        <v>434</v>
      </c>
      <c r="B33" s="137" t="s">
        <v>392</v>
      </c>
      <c r="C33" s="137" t="s">
        <v>391</v>
      </c>
      <c r="D33" s="139"/>
      <c r="E33" s="161"/>
      <c r="F33" s="143"/>
      <c r="G33" s="162" t="s">
        <v>212</v>
      </c>
      <c r="H33" s="146"/>
      <c r="I33" s="146"/>
      <c r="J33" s="146"/>
      <c r="K33" s="151"/>
      <c r="L33" s="166"/>
      <c r="M33" s="151"/>
      <c r="N33" s="148"/>
    </row>
    <row r="34" spans="1:14" ht="15" customHeight="1" x14ac:dyDescent="0.2">
      <c r="A34" s="139" t="s">
        <v>434</v>
      </c>
      <c r="B34" s="139" t="s">
        <v>392</v>
      </c>
      <c r="C34" s="139" t="s">
        <v>391</v>
      </c>
      <c r="D34" s="139" t="s">
        <v>434</v>
      </c>
      <c r="E34" s="161"/>
      <c r="F34" s="143"/>
      <c r="G34" s="167" t="s">
        <v>469</v>
      </c>
      <c r="H34" s="164">
        <v>50</v>
      </c>
      <c r="I34" s="164">
        <v>70</v>
      </c>
      <c r="J34" s="164">
        <f>(I34+H34)/2</f>
        <v>60</v>
      </c>
      <c r="K34" s="141" t="s">
        <v>50</v>
      </c>
      <c r="L34" s="147">
        <v>1</v>
      </c>
      <c r="M34" s="141" t="s">
        <v>49</v>
      </c>
      <c r="N34" s="148"/>
    </row>
    <row r="35" spans="1:14" ht="15" customHeight="1" x14ac:dyDescent="0.2">
      <c r="A35" s="139" t="s">
        <v>434</v>
      </c>
      <c r="B35" s="139" t="s">
        <v>392</v>
      </c>
      <c r="C35" s="139" t="s">
        <v>391</v>
      </c>
      <c r="D35" s="139" t="s">
        <v>391</v>
      </c>
      <c r="E35" s="161"/>
      <c r="F35" s="143"/>
      <c r="G35" s="167" t="s">
        <v>470</v>
      </c>
      <c r="H35" s="164">
        <v>40</v>
      </c>
      <c r="I35" s="164">
        <v>60</v>
      </c>
      <c r="J35" s="164">
        <f>(I35+H35)/2</f>
        <v>50</v>
      </c>
      <c r="K35" s="141" t="s">
        <v>50</v>
      </c>
      <c r="L35" s="147">
        <v>1</v>
      </c>
      <c r="M35" s="141" t="s">
        <v>49</v>
      </c>
      <c r="N35" s="148"/>
    </row>
    <row r="36" spans="1:14" ht="15" customHeight="1" x14ac:dyDescent="0.2">
      <c r="A36" s="139" t="s">
        <v>434</v>
      </c>
      <c r="B36" s="139" t="s">
        <v>392</v>
      </c>
      <c r="C36" s="139" t="s">
        <v>391</v>
      </c>
      <c r="D36" s="139" t="s">
        <v>392</v>
      </c>
      <c r="E36" s="161"/>
      <c r="F36" s="143"/>
      <c r="G36" s="167" t="s">
        <v>471</v>
      </c>
      <c r="H36" s="164">
        <v>20</v>
      </c>
      <c r="I36" s="164">
        <v>30</v>
      </c>
      <c r="J36" s="164">
        <f>(I36+H36)/2</f>
        <v>25</v>
      </c>
      <c r="K36" s="141" t="s">
        <v>50</v>
      </c>
      <c r="L36" s="147">
        <v>1</v>
      </c>
      <c r="M36" s="141" t="s">
        <v>49</v>
      </c>
      <c r="N36" s="148"/>
    </row>
    <row r="37" spans="1:14" ht="15" customHeight="1" x14ac:dyDescent="0.2">
      <c r="A37" s="139" t="s">
        <v>434</v>
      </c>
      <c r="B37" s="139" t="s">
        <v>392</v>
      </c>
      <c r="C37" s="139" t="s">
        <v>391</v>
      </c>
      <c r="D37" s="139" t="s">
        <v>393</v>
      </c>
      <c r="E37" s="161"/>
      <c r="F37" s="143"/>
      <c r="G37" s="144" t="s">
        <v>198</v>
      </c>
      <c r="H37" s="164">
        <v>5</v>
      </c>
      <c r="I37" s="164">
        <v>7</v>
      </c>
      <c r="J37" s="164">
        <f>(I37+H37)/2</f>
        <v>6</v>
      </c>
      <c r="K37" s="141" t="s">
        <v>51</v>
      </c>
      <c r="L37" s="147">
        <v>1</v>
      </c>
      <c r="M37" s="141" t="s">
        <v>49</v>
      </c>
      <c r="N37" s="148"/>
    </row>
    <row r="38" spans="1:14" ht="15" customHeight="1" x14ac:dyDescent="0.2">
      <c r="A38" s="137" t="s">
        <v>434</v>
      </c>
      <c r="B38" s="137" t="s">
        <v>392</v>
      </c>
      <c r="C38" s="137" t="s">
        <v>392</v>
      </c>
      <c r="D38" s="139"/>
      <c r="E38" s="161"/>
      <c r="F38" s="143"/>
      <c r="G38" s="162" t="s">
        <v>211</v>
      </c>
      <c r="H38" s="146"/>
      <c r="I38" s="146"/>
      <c r="J38" s="146"/>
      <c r="K38" s="151"/>
      <c r="L38" s="166"/>
      <c r="M38" s="141"/>
      <c r="N38" s="148"/>
    </row>
    <row r="39" spans="1:14" ht="15" customHeight="1" x14ac:dyDescent="0.2">
      <c r="A39" s="139" t="s">
        <v>434</v>
      </c>
      <c r="B39" s="139" t="s">
        <v>392</v>
      </c>
      <c r="C39" s="139" t="s">
        <v>392</v>
      </c>
      <c r="D39" s="139" t="s">
        <v>434</v>
      </c>
      <c r="E39" s="161"/>
      <c r="F39" s="143"/>
      <c r="G39" s="144" t="s">
        <v>472</v>
      </c>
      <c r="H39" s="164">
        <v>10</v>
      </c>
      <c r="I39" s="164">
        <v>15</v>
      </c>
      <c r="J39" s="164">
        <f>(I39+H39)/2</f>
        <v>12.5</v>
      </c>
      <c r="K39" s="141" t="s">
        <v>50</v>
      </c>
      <c r="L39" s="147">
        <v>1</v>
      </c>
      <c r="M39" s="141" t="s">
        <v>49</v>
      </c>
      <c r="N39" s="148"/>
    </row>
    <row r="40" spans="1:14" ht="15" customHeight="1" x14ac:dyDescent="0.2">
      <c r="A40" s="139" t="s">
        <v>434</v>
      </c>
      <c r="B40" s="139" t="s">
        <v>392</v>
      </c>
      <c r="C40" s="139" t="s">
        <v>392</v>
      </c>
      <c r="D40" s="139" t="s">
        <v>391</v>
      </c>
      <c r="E40" s="161"/>
      <c r="F40" s="143"/>
      <c r="G40" s="144" t="s">
        <v>473</v>
      </c>
      <c r="H40" s="164">
        <v>7.5</v>
      </c>
      <c r="I40" s="164">
        <v>10</v>
      </c>
      <c r="J40" s="164">
        <f>(I40+H40)/2</f>
        <v>8.75</v>
      </c>
      <c r="K40" s="141" t="s">
        <v>50</v>
      </c>
      <c r="L40" s="147">
        <v>1</v>
      </c>
      <c r="M40" s="141" t="s">
        <v>49</v>
      </c>
      <c r="N40" s="148"/>
    </row>
    <row r="41" spans="1:14" ht="15" customHeight="1" x14ac:dyDescent="0.2">
      <c r="A41" s="139" t="s">
        <v>434</v>
      </c>
      <c r="B41" s="139" t="s">
        <v>392</v>
      </c>
      <c r="C41" s="139" t="s">
        <v>392</v>
      </c>
      <c r="D41" s="139" t="s">
        <v>392</v>
      </c>
      <c r="E41" s="161"/>
      <c r="F41" s="143"/>
      <c r="G41" s="167" t="s">
        <v>474</v>
      </c>
      <c r="H41" s="164">
        <v>6</v>
      </c>
      <c r="I41" s="164">
        <v>9</v>
      </c>
      <c r="J41" s="164">
        <f>(I41+H41)/2</f>
        <v>7.5</v>
      </c>
      <c r="K41" s="141" t="s">
        <v>50</v>
      </c>
      <c r="L41" s="147">
        <v>1</v>
      </c>
      <c r="M41" s="141" t="s">
        <v>49</v>
      </c>
      <c r="N41" s="148"/>
    </row>
    <row r="42" spans="1:14" ht="15" customHeight="1" x14ac:dyDescent="0.2">
      <c r="A42" s="139" t="s">
        <v>434</v>
      </c>
      <c r="B42" s="139" t="s">
        <v>392</v>
      </c>
      <c r="C42" s="139" t="s">
        <v>392</v>
      </c>
      <c r="D42" s="139" t="s">
        <v>393</v>
      </c>
      <c r="E42" s="161"/>
      <c r="F42" s="143"/>
      <c r="G42" s="167" t="s">
        <v>475</v>
      </c>
      <c r="H42" s="164">
        <v>5</v>
      </c>
      <c r="I42" s="164">
        <v>7.5</v>
      </c>
      <c r="J42" s="164">
        <f>(I42+H42)/2</f>
        <v>6.25</v>
      </c>
      <c r="K42" s="141" t="s">
        <v>50</v>
      </c>
      <c r="L42" s="147">
        <v>1</v>
      </c>
      <c r="M42" s="141" t="s">
        <v>49</v>
      </c>
      <c r="N42" s="148"/>
    </row>
    <row r="43" spans="1:14" ht="15" customHeight="1" x14ac:dyDescent="0.2">
      <c r="A43" s="139" t="s">
        <v>434</v>
      </c>
      <c r="B43" s="139" t="s">
        <v>392</v>
      </c>
      <c r="C43" s="139" t="s">
        <v>392</v>
      </c>
      <c r="D43" s="139" t="s">
        <v>395</v>
      </c>
      <c r="E43" s="161"/>
      <c r="F43" s="143"/>
      <c r="G43" s="144" t="s">
        <v>198</v>
      </c>
      <c r="H43" s="164">
        <v>3</v>
      </c>
      <c r="I43" s="164">
        <v>5</v>
      </c>
      <c r="J43" s="164">
        <f>(I43+H43)/2</f>
        <v>4</v>
      </c>
      <c r="K43" s="141" t="s">
        <v>51</v>
      </c>
      <c r="L43" s="147">
        <v>1</v>
      </c>
      <c r="M43" s="151" t="s">
        <v>49</v>
      </c>
      <c r="N43" s="148"/>
    </row>
    <row r="44" spans="1:14" ht="15" customHeight="1" x14ac:dyDescent="0.2">
      <c r="A44" s="137" t="s">
        <v>434</v>
      </c>
      <c r="B44" s="137" t="s">
        <v>392</v>
      </c>
      <c r="C44" s="137" t="s">
        <v>393</v>
      </c>
      <c r="D44" s="139"/>
      <c r="E44" s="161"/>
      <c r="F44" s="143"/>
      <c r="G44" s="162" t="s">
        <v>210</v>
      </c>
      <c r="H44" s="146"/>
      <c r="I44" s="146"/>
      <c r="J44" s="146"/>
      <c r="K44" s="151"/>
      <c r="L44" s="166"/>
      <c r="M44" s="151"/>
      <c r="N44" s="148"/>
    </row>
    <row r="45" spans="1:14" s="23" customFormat="1" ht="15" customHeight="1" x14ac:dyDescent="0.2">
      <c r="A45" s="139" t="s">
        <v>434</v>
      </c>
      <c r="B45" s="139" t="s">
        <v>392</v>
      </c>
      <c r="C45" s="139" t="s">
        <v>393</v>
      </c>
      <c r="D45" s="139" t="s">
        <v>434</v>
      </c>
      <c r="E45" s="161"/>
      <c r="F45" s="143"/>
      <c r="G45" s="144" t="s">
        <v>209</v>
      </c>
      <c r="H45" s="164">
        <v>4</v>
      </c>
      <c r="I45" s="164">
        <v>6</v>
      </c>
      <c r="J45" s="164">
        <f t="shared" ref="J45:J50" si="4">(I45+H45)/2</f>
        <v>5</v>
      </c>
      <c r="K45" s="141" t="s">
        <v>50</v>
      </c>
      <c r="L45" s="147">
        <v>1</v>
      </c>
      <c r="M45" s="141" t="s">
        <v>49</v>
      </c>
      <c r="N45" s="142"/>
    </row>
    <row r="46" spans="1:14" s="23" customFormat="1" ht="15" customHeight="1" x14ac:dyDescent="0.2">
      <c r="A46" s="139" t="s">
        <v>434</v>
      </c>
      <c r="B46" s="139" t="s">
        <v>392</v>
      </c>
      <c r="C46" s="139" t="s">
        <v>393</v>
      </c>
      <c r="D46" s="139" t="s">
        <v>391</v>
      </c>
      <c r="E46" s="161"/>
      <c r="F46" s="143"/>
      <c r="G46" s="144" t="s">
        <v>208</v>
      </c>
      <c r="H46" s="164">
        <v>3</v>
      </c>
      <c r="I46" s="164">
        <v>5</v>
      </c>
      <c r="J46" s="164">
        <f t="shared" si="4"/>
        <v>4</v>
      </c>
      <c r="K46" s="141" t="s">
        <v>50</v>
      </c>
      <c r="L46" s="147">
        <v>1</v>
      </c>
      <c r="M46" s="141" t="s">
        <v>49</v>
      </c>
      <c r="N46" s="142"/>
    </row>
    <row r="47" spans="1:14" s="23" customFormat="1" ht="15" customHeight="1" x14ac:dyDescent="0.2">
      <c r="A47" s="139" t="s">
        <v>434</v>
      </c>
      <c r="B47" s="139" t="s">
        <v>392</v>
      </c>
      <c r="C47" s="139" t="s">
        <v>393</v>
      </c>
      <c r="D47" s="139" t="s">
        <v>392</v>
      </c>
      <c r="E47" s="161"/>
      <c r="F47" s="143"/>
      <c r="G47" s="144" t="s">
        <v>207</v>
      </c>
      <c r="H47" s="164">
        <v>2.5</v>
      </c>
      <c r="I47" s="164">
        <v>3.5</v>
      </c>
      <c r="J47" s="164">
        <f t="shared" si="4"/>
        <v>3</v>
      </c>
      <c r="K47" s="141" t="s">
        <v>50</v>
      </c>
      <c r="L47" s="147">
        <v>1</v>
      </c>
      <c r="M47" s="141" t="s">
        <v>49</v>
      </c>
      <c r="N47" s="142"/>
    </row>
    <row r="48" spans="1:14" s="23" customFormat="1" ht="15" customHeight="1" x14ac:dyDescent="0.2">
      <c r="A48" s="139" t="s">
        <v>434</v>
      </c>
      <c r="B48" s="139" t="s">
        <v>392</v>
      </c>
      <c r="C48" s="139" t="s">
        <v>393</v>
      </c>
      <c r="D48" s="139" t="s">
        <v>393</v>
      </c>
      <c r="E48" s="161"/>
      <c r="F48" s="143"/>
      <c r="G48" s="144" t="s">
        <v>206</v>
      </c>
      <c r="H48" s="164">
        <v>2</v>
      </c>
      <c r="I48" s="164">
        <v>3</v>
      </c>
      <c r="J48" s="164">
        <f t="shared" si="4"/>
        <v>2.5</v>
      </c>
      <c r="K48" s="141" t="s">
        <v>50</v>
      </c>
      <c r="L48" s="147">
        <v>1</v>
      </c>
      <c r="M48" s="141" t="s">
        <v>49</v>
      </c>
      <c r="N48" s="142"/>
    </row>
    <row r="49" spans="1:14" s="23" customFormat="1" ht="15" customHeight="1" x14ac:dyDescent="0.2">
      <c r="A49" s="139" t="s">
        <v>434</v>
      </c>
      <c r="B49" s="139" t="s">
        <v>392</v>
      </c>
      <c r="C49" s="139" t="s">
        <v>393</v>
      </c>
      <c r="D49" s="139" t="s">
        <v>395</v>
      </c>
      <c r="E49" s="161"/>
      <c r="F49" s="143"/>
      <c r="G49" s="144" t="s">
        <v>205</v>
      </c>
      <c r="H49" s="164">
        <v>1.5</v>
      </c>
      <c r="I49" s="164">
        <v>2.5</v>
      </c>
      <c r="J49" s="164">
        <f t="shared" si="4"/>
        <v>2</v>
      </c>
      <c r="K49" s="141" t="s">
        <v>50</v>
      </c>
      <c r="L49" s="147">
        <v>1</v>
      </c>
      <c r="M49" s="141" t="s">
        <v>49</v>
      </c>
      <c r="N49" s="142"/>
    </row>
    <row r="50" spans="1:14" s="23" customFormat="1" ht="15" customHeight="1" x14ac:dyDescent="0.2">
      <c r="A50" s="139" t="s">
        <v>434</v>
      </c>
      <c r="B50" s="139" t="s">
        <v>392</v>
      </c>
      <c r="C50" s="139" t="s">
        <v>393</v>
      </c>
      <c r="D50" s="139" t="s">
        <v>397</v>
      </c>
      <c r="E50" s="161"/>
      <c r="F50" s="143"/>
      <c r="G50" s="144" t="s">
        <v>198</v>
      </c>
      <c r="H50" s="164">
        <v>2</v>
      </c>
      <c r="I50" s="164">
        <v>4</v>
      </c>
      <c r="J50" s="164">
        <f t="shared" si="4"/>
        <v>3</v>
      </c>
      <c r="K50" s="141" t="s">
        <v>51</v>
      </c>
      <c r="L50" s="147">
        <v>1</v>
      </c>
      <c r="M50" s="141" t="s">
        <v>49</v>
      </c>
      <c r="N50" s="142"/>
    </row>
    <row r="51" spans="1:14" ht="15" customHeight="1" x14ac:dyDescent="0.2">
      <c r="A51" s="137" t="s">
        <v>434</v>
      </c>
      <c r="B51" s="137" t="s">
        <v>392</v>
      </c>
      <c r="C51" s="137" t="s">
        <v>395</v>
      </c>
      <c r="D51" s="139"/>
      <c r="E51" s="161"/>
      <c r="F51" s="143"/>
      <c r="G51" s="162" t="s">
        <v>204</v>
      </c>
      <c r="H51" s="146"/>
      <c r="I51" s="146"/>
      <c r="J51" s="146"/>
      <c r="K51" s="151"/>
      <c r="L51" s="166"/>
      <c r="M51" s="151"/>
      <c r="N51" s="148"/>
    </row>
    <row r="52" spans="1:14" s="23" customFormat="1" ht="15" customHeight="1" x14ac:dyDescent="0.2">
      <c r="A52" s="139" t="s">
        <v>434</v>
      </c>
      <c r="B52" s="139" t="s">
        <v>392</v>
      </c>
      <c r="C52" s="139" t="s">
        <v>395</v>
      </c>
      <c r="D52" s="139" t="s">
        <v>434</v>
      </c>
      <c r="E52" s="161"/>
      <c r="F52" s="143"/>
      <c r="G52" s="144" t="s">
        <v>203</v>
      </c>
      <c r="H52" s="164">
        <v>4</v>
      </c>
      <c r="I52" s="164">
        <v>6</v>
      </c>
      <c r="J52" s="164">
        <f t="shared" ref="J52:J56" si="5">(I52+H52)/2</f>
        <v>5</v>
      </c>
      <c r="K52" s="141" t="s">
        <v>50</v>
      </c>
      <c r="L52" s="147">
        <v>1</v>
      </c>
      <c r="M52" s="141" t="s">
        <v>49</v>
      </c>
      <c r="N52" s="142"/>
    </row>
    <row r="53" spans="1:14" s="23" customFormat="1" ht="15" customHeight="1" x14ac:dyDescent="0.2">
      <c r="A53" s="139" t="s">
        <v>434</v>
      </c>
      <c r="B53" s="139" t="s">
        <v>392</v>
      </c>
      <c r="C53" s="139" t="s">
        <v>395</v>
      </c>
      <c r="D53" s="139" t="s">
        <v>391</v>
      </c>
      <c r="E53" s="161"/>
      <c r="F53" s="143"/>
      <c r="G53" s="144" t="s">
        <v>202</v>
      </c>
      <c r="H53" s="164">
        <v>2</v>
      </c>
      <c r="I53" s="164">
        <v>3</v>
      </c>
      <c r="J53" s="164">
        <f t="shared" si="5"/>
        <v>2.5</v>
      </c>
      <c r="K53" s="141" t="s">
        <v>50</v>
      </c>
      <c r="L53" s="147">
        <v>1</v>
      </c>
      <c r="M53" s="141" t="s">
        <v>49</v>
      </c>
      <c r="N53" s="142"/>
    </row>
    <row r="54" spans="1:14" s="23" customFormat="1" ht="15" customHeight="1" x14ac:dyDescent="0.2">
      <c r="A54" s="139" t="s">
        <v>434</v>
      </c>
      <c r="B54" s="139" t="s">
        <v>392</v>
      </c>
      <c r="C54" s="139" t="s">
        <v>395</v>
      </c>
      <c r="D54" s="139" t="s">
        <v>392</v>
      </c>
      <c r="E54" s="161"/>
      <c r="F54" s="143"/>
      <c r="G54" s="144" t="s">
        <v>201</v>
      </c>
      <c r="H54" s="164">
        <v>1.5</v>
      </c>
      <c r="I54" s="164">
        <v>2</v>
      </c>
      <c r="J54" s="164">
        <f t="shared" si="5"/>
        <v>1.75</v>
      </c>
      <c r="K54" s="141" t="s">
        <v>50</v>
      </c>
      <c r="L54" s="147">
        <v>1</v>
      </c>
      <c r="M54" s="141" t="s">
        <v>49</v>
      </c>
      <c r="N54" s="142"/>
    </row>
    <row r="55" spans="1:14" s="23" customFormat="1" ht="15" customHeight="1" x14ac:dyDescent="0.2">
      <c r="A55" s="139" t="s">
        <v>434</v>
      </c>
      <c r="B55" s="139" t="s">
        <v>392</v>
      </c>
      <c r="C55" s="139" t="s">
        <v>395</v>
      </c>
      <c r="D55" s="139" t="s">
        <v>393</v>
      </c>
      <c r="E55" s="161"/>
      <c r="F55" s="143"/>
      <c r="G55" s="144" t="s">
        <v>200</v>
      </c>
      <c r="H55" s="164">
        <v>1</v>
      </c>
      <c r="I55" s="164">
        <v>1.2</v>
      </c>
      <c r="J55" s="164">
        <f t="shared" si="5"/>
        <v>1.1000000000000001</v>
      </c>
      <c r="K55" s="141" t="s">
        <v>50</v>
      </c>
      <c r="L55" s="147">
        <v>1</v>
      </c>
      <c r="M55" s="141" t="s">
        <v>49</v>
      </c>
      <c r="N55" s="142"/>
    </row>
    <row r="56" spans="1:14" s="23" customFormat="1" ht="15" customHeight="1" x14ac:dyDescent="0.2">
      <c r="A56" s="139" t="s">
        <v>434</v>
      </c>
      <c r="B56" s="139" t="s">
        <v>392</v>
      </c>
      <c r="C56" s="139" t="s">
        <v>395</v>
      </c>
      <c r="D56" s="139" t="s">
        <v>395</v>
      </c>
      <c r="E56" s="161"/>
      <c r="F56" s="143"/>
      <c r="G56" s="144" t="s">
        <v>199</v>
      </c>
      <c r="H56" s="164">
        <v>0.8</v>
      </c>
      <c r="I56" s="164">
        <v>1.2</v>
      </c>
      <c r="J56" s="164">
        <f t="shared" si="5"/>
        <v>1</v>
      </c>
      <c r="K56" s="141" t="s">
        <v>50</v>
      </c>
      <c r="L56" s="147">
        <v>1</v>
      </c>
      <c r="M56" s="141" t="s">
        <v>49</v>
      </c>
      <c r="N56" s="142"/>
    </row>
    <row r="57" spans="1:14" s="23" customFormat="1" ht="15" customHeight="1" x14ac:dyDescent="0.2">
      <c r="A57" s="139" t="s">
        <v>434</v>
      </c>
      <c r="B57" s="139" t="s">
        <v>392</v>
      </c>
      <c r="C57" s="139" t="s">
        <v>395</v>
      </c>
      <c r="D57" s="139" t="s">
        <v>397</v>
      </c>
      <c r="E57" s="161"/>
      <c r="F57" s="143"/>
      <c r="G57" s="144" t="s">
        <v>198</v>
      </c>
      <c r="H57" s="145">
        <v>1</v>
      </c>
      <c r="I57" s="145">
        <v>2.5</v>
      </c>
      <c r="J57" s="145">
        <f t="shared" ref="J57" si="6">(I57+H57)/2</f>
        <v>1.75</v>
      </c>
      <c r="K57" s="141" t="s">
        <v>51</v>
      </c>
      <c r="L57" s="147">
        <v>1</v>
      </c>
      <c r="M57" s="141" t="s">
        <v>49</v>
      </c>
      <c r="N57" s="142"/>
    </row>
    <row r="58" spans="1:14" ht="15" customHeight="1" x14ac:dyDescent="0.2">
      <c r="A58" s="137" t="s">
        <v>434</v>
      </c>
      <c r="B58" s="137" t="s">
        <v>392</v>
      </c>
      <c r="C58" s="137" t="s">
        <v>397</v>
      </c>
      <c r="D58" s="139"/>
      <c r="E58" s="161"/>
      <c r="F58" s="143"/>
      <c r="G58" s="162" t="s">
        <v>197</v>
      </c>
      <c r="H58" s="146"/>
      <c r="I58" s="146"/>
      <c r="J58" s="146"/>
      <c r="K58" s="151"/>
      <c r="L58" s="166"/>
      <c r="M58" s="151"/>
      <c r="N58" s="148"/>
    </row>
    <row r="59" spans="1:14" s="23" customFormat="1" ht="15" customHeight="1" x14ac:dyDescent="0.2">
      <c r="A59" s="139" t="s">
        <v>434</v>
      </c>
      <c r="B59" s="139" t="s">
        <v>392</v>
      </c>
      <c r="C59" s="139" t="s">
        <v>397</v>
      </c>
      <c r="D59" s="139" t="s">
        <v>434</v>
      </c>
      <c r="E59" s="161"/>
      <c r="F59" s="143"/>
      <c r="G59" s="144" t="s">
        <v>196</v>
      </c>
      <c r="H59" s="145">
        <v>0.8</v>
      </c>
      <c r="I59" s="145">
        <v>1.5</v>
      </c>
      <c r="J59" s="145">
        <f t="shared" ref="J59:J65" si="7">(I59+H59)/2</f>
        <v>1.1499999999999999</v>
      </c>
      <c r="K59" s="165" t="s">
        <v>238</v>
      </c>
      <c r="L59" s="147">
        <v>1</v>
      </c>
      <c r="M59" s="141" t="s">
        <v>49</v>
      </c>
      <c r="N59" s="168" t="s">
        <v>476</v>
      </c>
    </row>
    <row r="60" spans="1:14" s="23" customFormat="1" ht="15" customHeight="1" x14ac:dyDescent="0.2">
      <c r="A60" s="139" t="s">
        <v>434</v>
      </c>
      <c r="B60" s="139" t="s">
        <v>392</v>
      </c>
      <c r="C60" s="139" t="s">
        <v>397</v>
      </c>
      <c r="D60" s="139" t="s">
        <v>391</v>
      </c>
      <c r="E60" s="161"/>
      <c r="F60" s="143"/>
      <c r="G60" s="144" t="s">
        <v>514</v>
      </c>
      <c r="H60" s="145">
        <v>2.5</v>
      </c>
      <c r="I60" s="145">
        <v>3</v>
      </c>
      <c r="J60" s="145">
        <f t="shared" si="7"/>
        <v>2.75</v>
      </c>
      <c r="K60" s="141" t="s">
        <v>51</v>
      </c>
      <c r="L60" s="147">
        <v>1</v>
      </c>
      <c r="M60" s="141" t="s">
        <v>49</v>
      </c>
      <c r="N60" s="168" t="s">
        <v>476</v>
      </c>
    </row>
    <row r="61" spans="1:14" s="23" customFormat="1" ht="15" customHeight="1" x14ac:dyDescent="0.2">
      <c r="A61" s="139" t="s">
        <v>434</v>
      </c>
      <c r="B61" s="139" t="s">
        <v>392</v>
      </c>
      <c r="C61" s="139" t="s">
        <v>397</v>
      </c>
      <c r="D61" s="139" t="s">
        <v>392</v>
      </c>
      <c r="E61" s="161"/>
      <c r="F61" s="143"/>
      <c r="G61" s="144" t="s">
        <v>515</v>
      </c>
      <c r="H61" s="145">
        <v>1.4</v>
      </c>
      <c r="I61" s="145">
        <v>1.8</v>
      </c>
      <c r="J61" s="145">
        <f t="shared" si="7"/>
        <v>1.6</v>
      </c>
      <c r="K61" s="141" t="s">
        <v>51</v>
      </c>
      <c r="L61" s="147">
        <v>1</v>
      </c>
      <c r="M61" s="141" t="s">
        <v>49</v>
      </c>
      <c r="N61" s="168" t="s">
        <v>476</v>
      </c>
    </row>
    <row r="62" spans="1:14" s="23" customFormat="1" ht="15" customHeight="1" x14ac:dyDescent="0.2">
      <c r="A62" s="139" t="s">
        <v>434</v>
      </c>
      <c r="B62" s="139" t="s">
        <v>392</v>
      </c>
      <c r="C62" s="139" t="s">
        <v>397</v>
      </c>
      <c r="D62" s="139" t="s">
        <v>393</v>
      </c>
      <c r="E62" s="161"/>
      <c r="F62" s="143"/>
      <c r="G62" s="144" t="s">
        <v>516</v>
      </c>
      <c r="H62" s="145">
        <v>1.5</v>
      </c>
      <c r="I62" s="145">
        <v>2</v>
      </c>
      <c r="J62" s="145">
        <f t="shared" si="7"/>
        <v>1.75</v>
      </c>
      <c r="K62" s="141" t="s">
        <v>51</v>
      </c>
      <c r="L62" s="147">
        <v>1</v>
      </c>
      <c r="M62" s="141" t="s">
        <v>49</v>
      </c>
      <c r="N62" s="168" t="s">
        <v>476</v>
      </c>
    </row>
    <row r="63" spans="1:14" s="23" customFormat="1" ht="15" customHeight="1" x14ac:dyDescent="0.2">
      <c r="A63" s="139" t="s">
        <v>434</v>
      </c>
      <c r="B63" s="139" t="s">
        <v>392</v>
      </c>
      <c r="C63" s="139" t="s">
        <v>397</v>
      </c>
      <c r="D63" s="139" t="s">
        <v>395</v>
      </c>
      <c r="E63" s="161"/>
      <c r="F63" s="143"/>
      <c r="G63" s="144" t="s">
        <v>462</v>
      </c>
      <c r="H63" s="145">
        <v>2</v>
      </c>
      <c r="I63" s="145">
        <v>2.5</v>
      </c>
      <c r="J63" s="145">
        <f t="shared" si="7"/>
        <v>2.25</v>
      </c>
      <c r="K63" s="141" t="s">
        <v>51</v>
      </c>
      <c r="L63" s="147">
        <v>1</v>
      </c>
      <c r="M63" s="141" t="s">
        <v>49</v>
      </c>
      <c r="N63" s="168" t="s">
        <v>476</v>
      </c>
    </row>
    <row r="64" spans="1:14" s="23" customFormat="1" ht="15" customHeight="1" x14ac:dyDescent="0.2">
      <c r="A64" s="139" t="s">
        <v>434</v>
      </c>
      <c r="B64" s="139" t="s">
        <v>392</v>
      </c>
      <c r="C64" s="139" t="s">
        <v>397</v>
      </c>
      <c r="D64" s="139" t="s">
        <v>397</v>
      </c>
      <c r="E64" s="161"/>
      <c r="F64" s="143"/>
      <c r="G64" s="144" t="s">
        <v>194</v>
      </c>
      <c r="H64" s="145">
        <v>3</v>
      </c>
      <c r="I64" s="145">
        <v>4</v>
      </c>
      <c r="J64" s="145">
        <f t="shared" si="7"/>
        <v>3.5</v>
      </c>
      <c r="K64" s="141" t="s">
        <v>51</v>
      </c>
      <c r="L64" s="147">
        <v>1</v>
      </c>
      <c r="M64" s="141" t="s">
        <v>49</v>
      </c>
      <c r="N64" s="168" t="s">
        <v>476</v>
      </c>
    </row>
    <row r="65" spans="1:15" s="23" customFormat="1" ht="15" customHeight="1" x14ac:dyDescent="0.2">
      <c r="A65" s="139" t="s">
        <v>434</v>
      </c>
      <c r="B65" s="139" t="s">
        <v>392</v>
      </c>
      <c r="C65" s="139" t="s">
        <v>397</v>
      </c>
      <c r="D65" s="139" t="s">
        <v>400</v>
      </c>
      <c r="E65" s="161"/>
      <c r="F65" s="143"/>
      <c r="G65" s="144" t="s">
        <v>192</v>
      </c>
      <c r="H65" s="145">
        <v>1</v>
      </c>
      <c r="I65" s="145">
        <v>1.5</v>
      </c>
      <c r="J65" s="145">
        <f t="shared" si="7"/>
        <v>1.25</v>
      </c>
      <c r="K65" s="141" t="s">
        <v>51</v>
      </c>
      <c r="L65" s="147">
        <v>1</v>
      </c>
      <c r="M65" s="141" t="s">
        <v>49</v>
      </c>
      <c r="N65" s="168" t="s">
        <v>476</v>
      </c>
    </row>
    <row r="66" spans="1:15" s="54" customFormat="1" ht="15" customHeight="1" x14ac:dyDescent="0.2">
      <c r="A66" s="152"/>
      <c r="B66" s="152"/>
      <c r="C66" s="152"/>
      <c r="D66" s="152"/>
      <c r="E66" s="153"/>
      <c r="F66" s="154"/>
      <c r="G66" s="155"/>
      <c r="H66" s="156"/>
      <c r="I66" s="156"/>
      <c r="J66" s="156"/>
      <c r="K66" s="157"/>
      <c r="L66" s="158"/>
      <c r="M66" s="159"/>
      <c r="N66" s="160"/>
    </row>
    <row r="67" spans="1:15" s="23" customFormat="1" ht="15" customHeight="1" x14ac:dyDescent="0.2">
      <c r="A67" s="137" t="s">
        <v>434</v>
      </c>
      <c r="B67" s="137" t="s">
        <v>393</v>
      </c>
      <c r="C67" s="137"/>
      <c r="D67" s="137"/>
      <c r="E67" s="138"/>
      <c r="F67" s="139"/>
      <c r="G67" s="140" t="s">
        <v>271</v>
      </c>
      <c r="H67" s="141"/>
      <c r="I67" s="141"/>
      <c r="J67" s="141"/>
      <c r="K67" s="141"/>
      <c r="L67" s="141"/>
      <c r="M67" s="141"/>
      <c r="N67" s="142"/>
    </row>
    <row r="68" spans="1:15" s="32" customFormat="1" ht="15" customHeight="1" x14ac:dyDescent="0.25">
      <c r="A68" s="137" t="s">
        <v>434</v>
      </c>
      <c r="B68" s="137" t="s">
        <v>393</v>
      </c>
      <c r="C68" s="169" t="s">
        <v>434</v>
      </c>
      <c r="D68" s="169"/>
      <c r="E68" s="93"/>
      <c r="F68" s="169"/>
      <c r="G68" s="170" t="s">
        <v>6</v>
      </c>
      <c r="H68" s="146"/>
      <c r="I68" s="146"/>
      <c r="J68" s="146"/>
      <c r="K68" s="151"/>
      <c r="L68" s="150"/>
      <c r="M68" s="151"/>
      <c r="N68" s="148"/>
      <c r="O68" s="31"/>
    </row>
    <row r="69" spans="1:15" s="32" customFormat="1" ht="25.5" x14ac:dyDescent="0.25">
      <c r="A69" s="139" t="s">
        <v>434</v>
      </c>
      <c r="B69" s="139" t="s">
        <v>393</v>
      </c>
      <c r="C69" s="171" t="s">
        <v>434</v>
      </c>
      <c r="D69" s="171" t="s">
        <v>434</v>
      </c>
      <c r="E69" s="108"/>
      <c r="F69" s="171"/>
      <c r="G69" s="105" t="s">
        <v>600</v>
      </c>
      <c r="H69" s="146">
        <f>35/8</f>
        <v>4.375</v>
      </c>
      <c r="I69" s="146">
        <v>4.38</v>
      </c>
      <c r="J69" s="146">
        <f>(I69+H69)/2</f>
        <v>4.3774999999999995</v>
      </c>
      <c r="K69" s="151" t="s">
        <v>50</v>
      </c>
      <c r="L69" s="150">
        <v>1</v>
      </c>
      <c r="M69" s="151" t="s">
        <v>49</v>
      </c>
      <c r="N69" s="148"/>
      <c r="O69" s="31"/>
    </row>
    <row r="70" spans="1:15" s="32" customFormat="1" ht="25.5" x14ac:dyDescent="0.25">
      <c r="A70" s="139" t="s">
        <v>434</v>
      </c>
      <c r="B70" s="139" t="s">
        <v>393</v>
      </c>
      <c r="C70" s="171" t="s">
        <v>434</v>
      </c>
      <c r="D70" s="171" t="s">
        <v>391</v>
      </c>
      <c r="E70" s="108"/>
      <c r="F70" s="171"/>
      <c r="G70" s="105" t="s">
        <v>601</v>
      </c>
      <c r="H70" s="146">
        <f>33/8</f>
        <v>4.125</v>
      </c>
      <c r="I70" s="146">
        <v>4.13</v>
      </c>
      <c r="J70" s="146">
        <f>(I70+H70)/2</f>
        <v>4.1274999999999995</v>
      </c>
      <c r="K70" s="151" t="s">
        <v>50</v>
      </c>
      <c r="L70" s="150">
        <v>1</v>
      </c>
      <c r="M70" s="151" t="s">
        <v>49</v>
      </c>
      <c r="N70" s="148"/>
      <c r="O70" s="31"/>
    </row>
    <row r="71" spans="1:15" s="32" customFormat="1" ht="15" customHeight="1" x14ac:dyDescent="0.25">
      <c r="A71" s="137" t="s">
        <v>434</v>
      </c>
      <c r="B71" s="137" t="s">
        <v>393</v>
      </c>
      <c r="C71" s="169" t="s">
        <v>391</v>
      </c>
      <c r="D71" s="169"/>
      <c r="E71" s="93"/>
      <c r="F71" s="169"/>
      <c r="G71" s="170" t="s">
        <v>602</v>
      </c>
      <c r="H71" s="146"/>
      <c r="I71" s="146"/>
      <c r="J71" s="146"/>
      <c r="K71" s="151"/>
      <c r="L71" s="150"/>
      <c r="M71" s="151"/>
      <c r="N71" s="148"/>
      <c r="O71" s="31"/>
    </row>
    <row r="72" spans="1:15" s="32" customFormat="1" ht="15" customHeight="1" x14ac:dyDescent="0.25">
      <c r="A72" s="139" t="s">
        <v>434</v>
      </c>
      <c r="B72" s="139" t="s">
        <v>393</v>
      </c>
      <c r="C72" s="171" t="s">
        <v>391</v>
      </c>
      <c r="D72" s="171" t="s">
        <v>434</v>
      </c>
      <c r="E72" s="108"/>
      <c r="F72" s="171"/>
      <c r="G72" s="105" t="s">
        <v>538</v>
      </c>
      <c r="H72" s="145">
        <v>0.2</v>
      </c>
      <c r="I72" s="145">
        <v>0.4</v>
      </c>
      <c r="J72" s="146">
        <f t="shared" ref="J72:J73" si="8">(I72+H72)/2</f>
        <v>0.30000000000000004</v>
      </c>
      <c r="K72" s="151" t="s">
        <v>51</v>
      </c>
      <c r="L72" s="150">
        <v>1</v>
      </c>
      <c r="M72" s="151" t="s">
        <v>49</v>
      </c>
      <c r="N72" s="111" t="s">
        <v>476</v>
      </c>
    </row>
    <row r="73" spans="1:15" s="32" customFormat="1" ht="15" customHeight="1" x14ac:dyDescent="0.25">
      <c r="A73" s="139" t="s">
        <v>434</v>
      </c>
      <c r="B73" s="139" t="s">
        <v>393</v>
      </c>
      <c r="C73" s="171" t="s">
        <v>391</v>
      </c>
      <c r="D73" s="171" t="s">
        <v>391</v>
      </c>
      <c r="E73" s="108"/>
      <c r="F73" s="171"/>
      <c r="G73" s="105" t="s">
        <v>171</v>
      </c>
      <c r="H73" s="145">
        <f>1/5</f>
        <v>0.2</v>
      </c>
      <c r="I73" s="145">
        <v>0.4</v>
      </c>
      <c r="J73" s="146">
        <f t="shared" si="8"/>
        <v>0.30000000000000004</v>
      </c>
      <c r="K73" s="151" t="s">
        <v>51</v>
      </c>
      <c r="L73" s="150">
        <v>1</v>
      </c>
      <c r="M73" s="151" t="s">
        <v>49</v>
      </c>
      <c r="N73" s="111" t="s">
        <v>476</v>
      </c>
    </row>
    <row r="74" spans="1:15" s="32" customFormat="1" ht="15" customHeight="1" x14ac:dyDescent="0.25">
      <c r="A74" s="137" t="s">
        <v>434</v>
      </c>
      <c r="B74" s="137" t="s">
        <v>393</v>
      </c>
      <c r="C74" s="169" t="s">
        <v>391</v>
      </c>
      <c r="D74" s="169"/>
      <c r="E74" s="93"/>
      <c r="F74" s="169"/>
      <c r="G74" s="170" t="s">
        <v>463</v>
      </c>
      <c r="H74" s="146"/>
      <c r="I74" s="146"/>
      <c r="J74" s="146"/>
      <c r="K74" s="151"/>
      <c r="L74" s="150"/>
      <c r="M74" s="151"/>
      <c r="N74" s="111" t="s">
        <v>539</v>
      </c>
      <c r="O74" s="31"/>
    </row>
    <row r="75" spans="1:15" s="32" customFormat="1" ht="15" customHeight="1" x14ac:dyDescent="0.25">
      <c r="A75" s="139" t="s">
        <v>434</v>
      </c>
      <c r="B75" s="139" t="s">
        <v>393</v>
      </c>
      <c r="C75" s="171" t="s">
        <v>391</v>
      </c>
      <c r="D75" s="171" t="s">
        <v>434</v>
      </c>
      <c r="E75" s="108"/>
      <c r="F75" s="171"/>
      <c r="G75" s="105" t="s">
        <v>7</v>
      </c>
      <c r="H75" s="145">
        <v>1</v>
      </c>
      <c r="I75" s="145">
        <v>1</v>
      </c>
      <c r="J75" s="146">
        <f t="shared" ref="J75:J80" si="9">(I75+H75)/2</f>
        <v>1</v>
      </c>
      <c r="K75" s="151" t="s">
        <v>51</v>
      </c>
      <c r="L75" s="150">
        <v>8</v>
      </c>
      <c r="M75" s="151" t="s">
        <v>49</v>
      </c>
      <c r="N75" s="111"/>
    </row>
    <row r="76" spans="1:15" s="32" customFormat="1" ht="15" customHeight="1" x14ac:dyDescent="0.2">
      <c r="A76" s="139" t="s">
        <v>434</v>
      </c>
      <c r="B76" s="139" t="s">
        <v>393</v>
      </c>
      <c r="C76" s="171" t="s">
        <v>391</v>
      </c>
      <c r="D76" s="171" t="s">
        <v>391</v>
      </c>
      <c r="E76" s="108"/>
      <c r="F76" s="171"/>
      <c r="G76" s="105" t="s">
        <v>8</v>
      </c>
      <c r="H76" s="145">
        <v>1.1000000000000001</v>
      </c>
      <c r="I76" s="145">
        <v>1.2</v>
      </c>
      <c r="J76" s="145">
        <f t="shared" si="9"/>
        <v>1.1499999999999999</v>
      </c>
      <c r="K76" s="141" t="s">
        <v>51</v>
      </c>
      <c r="L76" s="147">
        <v>8</v>
      </c>
      <c r="M76" s="151" t="s">
        <v>49</v>
      </c>
      <c r="N76" s="111"/>
      <c r="O76" s="30"/>
    </row>
    <row r="77" spans="1:15" s="32" customFormat="1" ht="15" customHeight="1" x14ac:dyDescent="0.25">
      <c r="A77" s="139" t="s">
        <v>434</v>
      </c>
      <c r="B77" s="139" t="s">
        <v>393</v>
      </c>
      <c r="C77" s="171" t="s">
        <v>391</v>
      </c>
      <c r="D77" s="171" t="s">
        <v>392</v>
      </c>
      <c r="E77" s="108"/>
      <c r="F77" s="171"/>
      <c r="G77" s="105" t="s">
        <v>9</v>
      </c>
      <c r="H77" s="145">
        <v>1</v>
      </c>
      <c r="I77" s="145">
        <v>1</v>
      </c>
      <c r="J77" s="145">
        <f t="shared" si="9"/>
        <v>1</v>
      </c>
      <c r="K77" s="141" t="s">
        <v>51</v>
      </c>
      <c r="L77" s="147">
        <v>8</v>
      </c>
      <c r="M77" s="151" t="s">
        <v>49</v>
      </c>
      <c r="N77" s="111"/>
    </row>
    <row r="78" spans="1:15" s="32" customFormat="1" ht="15" customHeight="1" x14ac:dyDescent="0.2">
      <c r="A78" s="139" t="s">
        <v>434</v>
      </c>
      <c r="B78" s="139" t="s">
        <v>393</v>
      </c>
      <c r="C78" s="171" t="s">
        <v>391</v>
      </c>
      <c r="D78" s="171" t="s">
        <v>393</v>
      </c>
      <c r="E78" s="108"/>
      <c r="F78" s="171"/>
      <c r="G78" s="105" t="s">
        <v>10</v>
      </c>
      <c r="H78" s="145">
        <v>1.4</v>
      </c>
      <c r="I78" s="145">
        <v>1.5</v>
      </c>
      <c r="J78" s="145">
        <f t="shared" si="9"/>
        <v>1.45</v>
      </c>
      <c r="K78" s="141" t="s">
        <v>52</v>
      </c>
      <c r="L78" s="147">
        <v>8</v>
      </c>
      <c r="M78" s="151" t="s">
        <v>49</v>
      </c>
      <c r="N78" s="111"/>
      <c r="O78" s="30"/>
    </row>
    <row r="79" spans="1:15" s="32" customFormat="1" ht="15" customHeight="1" x14ac:dyDescent="0.25">
      <c r="A79" s="139" t="s">
        <v>434</v>
      </c>
      <c r="B79" s="139" t="s">
        <v>393</v>
      </c>
      <c r="C79" s="171" t="s">
        <v>391</v>
      </c>
      <c r="D79" s="171" t="s">
        <v>395</v>
      </c>
      <c r="E79" s="108"/>
      <c r="F79" s="171"/>
      <c r="G79" s="105" t="s">
        <v>11</v>
      </c>
      <c r="H79" s="145">
        <f>1/3</f>
        <v>0.33333333333333331</v>
      </c>
      <c r="I79" s="145">
        <v>0.33</v>
      </c>
      <c r="J79" s="145">
        <f t="shared" si="9"/>
        <v>0.33166666666666667</v>
      </c>
      <c r="K79" s="141" t="s">
        <v>51</v>
      </c>
      <c r="L79" s="147">
        <v>1</v>
      </c>
      <c r="M79" s="151" t="s">
        <v>49</v>
      </c>
      <c r="N79" s="111"/>
    </row>
    <row r="80" spans="1:15" s="32" customFormat="1" ht="15" customHeight="1" x14ac:dyDescent="0.25">
      <c r="A80" s="139" t="s">
        <v>434</v>
      </c>
      <c r="B80" s="139" t="s">
        <v>393</v>
      </c>
      <c r="C80" s="171" t="s">
        <v>391</v>
      </c>
      <c r="D80" s="171" t="s">
        <v>397</v>
      </c>
      <c r="E80" s="108"/>
      <c r="F80" s="171"/>
      <c r="G80" s="105" t="s">
        <v>12</v>
      </c>
      <c r="H80" s="145">
        <v>1</v>
      </c>
      <c r="I80" s="145">
        <v>1</v>
      </c>
      <c r="J80" s="145">
        <f t="shared" si="9"/>
        <v>1</v>
      </c>
      <c r="K80" s="141" t="s">
        <v>51</v>
      </c>
      <c r="L80" s="147">
        <v>8</v>
      </c>
      <c r="M80" s="151" t="s">
        <v>49</v>
      </c>
      <c r="N80" s="111"/>
    </row>
    <row r="81" spans="1:15" s="32" customFormat="1" ht="15" customHeight="1" x14ac:dyDescent="0.25">
      <c r="A81" s="137" t="s">
        <v>434</v>
      </c>
      <c r="B81" s="137" t="s">
        <v>393</v>
      </c>
      <c r="C81" s="169" t="s">
        <v>392</v>
      </c>
      <c r="D81" s="169"/>
      <c r="E81" s="93"/>
      <c r="F81" s="169"/>
      <c r="G81" s="170" t="s">
        <v>464</v>
      </c>
      <c r="H81" s="145"/>
      <c r="I81" s="145"/>
      <c r="J81" s="145"/>
      <c r="K81" s="141"/>
      <c r="L81" s="147"/>
      <c r="M81" s="151"/>
      <c r="N81" s="111" t="s">
        <v>539</v>
      </c>
      <c r="O81" s="31"/>
    </row>
    <row r="82" spans="1:15" s="32" customFormat="1" ht="15" customHeight="1" x14ac:dyDescent="0.25">
      <c r="A82" s="139" t="s">
        <v>434</v>
      </c>
      <c r="B82" s="139" t="s">
        <v>393</v>
      </c>
      <c r="C82" s="171" t="s">
        <v>392</v>
      </c>
      <c r="D82" s="171" t="s">
        <v>434</v>
      </c>
      <c r="E82" s="108"/>
      <c r="F82" s="171"/>
      <c r="G82" s="105" t="s">
        <v>143</v>
      </c>
      <c r="H82" s="145">
        <v>3</v>
      </c>
      <c r="I82" s="145">
        <v>3</v>
      </c>
      <c r="J82" s="145">
        <f>(I82+H82)/2</f>
        <v>3</v>
      </c>
      <c r="K82" s="141" t="s">
        <v>52</v>
      </c>
      <c r="L82" s="147">
        <v>8</v>
      </c>
      <c r="M82" s="151" t="s">
        <v>49</v>
      </c>
      <c r="N82" s="111"/>
    </row>
    <row r="83" spans="1:15" s="32" customFormat="1" ht="15" customHeight="1" x14ac:dyDescent="0.2">
      <c r="A83" s="139" t="s">
        <v>434</v>
      </c>
      <c r="B83" s="139" t="s">
        <v>393</v>
      </c>
      <c r="C83" s="171" t="s">
        <v>392</v>
      </c>
      <c r="D83" s="171" t="s">
        <v>391</v>
      </c>
      <c r="E83" s="108"/>
      <c r="F83" s="171"/>
      <c r="G83" s="105" t="s">
        <v>143</v>
      </c>
      <c r="H83" s="145">
        <v>3.5</v>
      </c>
      <c r="I83" s="145">
        <v>3.6</v>
      </c>
      <c r="J83" s="145">
        <f>(I83+H83)/2</f>
        <v>3.55</v>
      </c>
      <c r="K83" s="141" t="s">
        <v>52</v>
      </c>
      <c r="L83" s="147">
        <v>8</v>
      </c>
      <c r="M83" s="151" t="s">
        <v>49</v>
      </c>
      <c r="N83" s="111"/>
      <c r="O83" s="30"/>
    </row>
    <row r="84" spans="1:15" s="54" customFormat="1" ht="15" customHeight="1" x14ac:dyDescent="0.2">
      <c r="A84" s="152"/>
      <c r="B84" s="152"/>
      <c r="C84" s="152"/>
      <c r="D84" s="152"/>
      <c r="E84" s="153"/>
      <c r="F84" s="154"/>
      <c r="G84" s="155"/>
      <c r="H84" s="156"/>
      <c r="I84" s="156"/>
      <c r="J84" s="156"/>
      <c r="K84" s="157"/>
      <c r="L84" s="158"/>
      <c r="M84" s="159"/>
      <c r="N84" s="160"/>
    </row>
    <row r="85" spans="1:15" s="23" customFormat="1" ht="15" customHeight="1" x14ac:dyDescent="0.2">
      <c r="A85" s="137" t="s">
        <v>434</v>
      </c>
      <c r="B85" s="137" t="s">
        <v>395</v>
      </c>
      <c r="C85" s="137"/>
      <c r="D85" s="137"/>
      <c r="E85" s="138"/>
      <c r="F85" s="139"/>
      <c r="G85" s="140" t="s">
        <v>844</v>
      </c>
      <c r="H85" s="141"/>
      <c r="I85" s="141"/>
      <c r="J85" s="141"/>
      <c r="K85" s="141"/>
      <c r="L85" s="141"/>
      <c r="M85" s="141"/>
      <c r="N85" s="142"/>
    </row>
    <row r="86" spans="1:15" s="32" customFormat="1" ht="15" customHeight="1" x14ac:dyDescent="0.25">
      <c r="A86" s="137" t="s">
        <v>434</v>
      </c>
      <c r="B86" s="137" t="s">
        <v>395</v>
      </c>
      <c r="C86" s="169" t="s">
        <v>434</v>
      </c>
      <c r="D86" s="169"/>
      <c r="E86" s="93"/>
      <c r="F86" s="169"/>
      <c r="G86" s="170" t="s">
        <v>845</v>
      </c>
      <c r="H86" s="146"/>
      <c r="I86" s="146"/>
      <c r="J86" s="146"/>
      <c r="K86" s="151"/>
      <c r="L86" s="150"/>
      <c r="M86" s="151"/>
      <c r="N86" s="148"/>
      <c r="O86" s="31"/>
    </row>
    <row r="87" spans="1:15" s="32" customFormat="1" ht="15" customHeight="1" x14ac:dyDescent="0.25">
      <c r="A87" s="139" t="s">
        <v>434</v>
      </c>
      <c r="B87" s="139" t="s">
        <v>395</v>
      </c>
      <c r="C87" s="171" t="s">
        <v>434</v>
      </c>
      <c r="D87" s="171" t="s">
        <v>434</v>
      </c>
      <c r="E87" s="108"/>
      <c r="F87" s="171"/>
      <c r="G87" s="105" t="s">
        <v>846</v>
      </c>
      <c r="H87" s="145">
        <v>2</v>
      </c>
      <c r="I87" s="145">
        <v>2</v>
      </c>
      <c r="J87" s="146">
        <f>(I87+H87)/2</f>
        <v>2</v>
      </c>
      <c r="K87" s="151" t="s">
        <v>51</v>
      </c>
      <c r="L87" s="150">
        <v>1</v>
      </c>
      <c r="M87" s="151" t="s">
        <v>49</v>
      </c>
      <c r="N87" s="111"/>
    </row>
    <row r="88" spans="1:15" s="32" customFormat="1" ht="15" customHeight="1" x14ac:dyDescent="0.25">
      <c r="A88" s="139" t="s">
        <v>434</v>
      </c>
      <c r="B88" s="139" t="s">
        <v>395</v>
      </c>
      <c r="C88" s="171" t="s">
        <v>434</v>
      </c>
      <c r="D88" s="171" t="s">
        <v>391</v>
      </c>
      <c r="E88" s="108"/>
      <c r="F88" s="171"/>
      <c r="G88" s="105" t="s">
        <v>847</v>
      </c>
      <c r="H88" s="145">
        <v>1</v>
      </c>
      <c r="I88" s="145">
        <v>1</v>
      </c>
      <c r="J88" s="146">
        <f>(I88+H88)/2</f>
        <v>1</v>
      </c>
      <c r="K88" s="151" t="s">
        <v>51</v>
      </c>
      <c r="L88" s="150">
        <v>1</v>
      </c>
      <c r="M88" s="151" t="s">
        <v>49</v>
      </c>
      <c r="N88" s="111"/>
    </row>
    <row r="89" spans="1:15" s="32" customFormat="1" ht="15" customHeight="1" x14ac:dyDescent="0.25">
      <c r="A89" s="137" t="s">
        <v>434</v>
      </c>
      <c r="B89" s="137" t="s">
        <v>395</v>
      </c>
      <c r="C89" s="169" t="s">
        <v>391</v>
      </c>
      <c r="D89" s="169"/>
      <c r="E89" s="93"/>
      <c r="F89" s="169"/>
      <c r="G89" s="170" t="s">
        <v>848</v>
      </c>
      <c r="H89" s="146"/>
      <c r="I89" s="146"/>
      <c r="J89" s="146"/>
      <c r="K89" s="151"/>
      <c r="L89" s="150"/>
      <c r="M89" s="151"/>
      <c r="N89" s="148"/>
      <c r="O89" s="31"/>
    </row>
    <row r="90" spans="1:15" s="32" customFormat="1" ht="15" customHeight="1" x14ac:dyDescent="0.25">
      <c r="A90" s="139" t="s">
        <v>434</v>
      </c>
      <c r="B90" s="139" t="s">
        <v>395</v>
      </c>
      <c r="C90" s="171" t="s">
        <v>434</v>
      </c>
      <c r="D90" s="171" t="s">
        <v>434</v>
      </c>
      <c r="E90" s="108"/>
      <c r="F90" s="171"/>
      <c r="G90" s="105" t="s">
        <v>849</v>
      </c>
      <c r="H90" s="145">
        <v>1.33</v>
      </c>
      <c r="I90" s="145">
        <v>2</v>
      </c>
      <c r="J90" s="146">
        <f>(I90+H90)/2</f>
        <v>1.665</v>
      </c>
      <c r="K90" s="151" t="s">
        <v>51</v>
      </c>
      <c r="L90" s="150">
        <v>1</v>
      </c>
      <c r="M90" s="151" t="s">
        <v>49</v>
      </c>
      <c r="N90" s="111"/>
    </row>
    <row r="91" spans="1:15" s="32" customFormat="1" ht="15" customHeight="1" x14ac:dyDescent="0.25">
      <c r="A91" s="139" t="s">
        <v>434</v>
      </c>
      <c r="B91" s="139" t="s">
        <v>395</v>
      </c>
      <c r="C91" s="171" t="s">
        <v>434</v>
      </c>
      <c r="D91" s="171" t="s">
        <v>391</v>
      </c>
      <c r="E91" s="108"/>
      <c r="F91" s="171"/>
      <c r="G91" s="105" t="s">
        <v>850</v>
      </c>
      <c r="H91" s="145">
        <v>20</v>
      </c>
      <c r="I91" s="145">
        <v>25</v>
      </c>
      <c r="J91" s="146">
        <f>(I91+H91)/2</f>
        <v>22.5</v>
      </c>
      <c r="K91" s="151" t="s">
        <v>50</v>
      </c>
      <c r="L91" s="150">
        <v>1</v>
      </c>
      <c r="M91" s="151" t="s">
        <v>49</v>
      </c>
      <c r="N91" s="111"/>
    </row>
  </sheetData>
  <mergeCells count="5">
    <mergeCell ref="H3:J3"/>
    <mergeCell ref="A2:E2"/>
    <mergeCell ref="H2:K2"/>
    <mergeCell ref="L2:M2"/>
    <mergeCell ref="A1:N1"/>
  </mergeCells>
  <pageMargins left="0.51181102362204722" right="0.31496062992125984" top="0.98425196850393704" bottom="0.78740157480314965" header="0.31496062992125984" footer="0.31496062992125984"/>
  <pageSetup paperSize="9" scale="80" fitToHeight="3"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0"/>
  <sheetViews>
    <sheetView zoomScaleNormal="100" workbookViewId="0">
      <pane ySplit="4" topLeftCell="A5" activePane="bottomLeft" state="frozen"/>
      <selection activeCell="A3" sqref="A3"/>
      <selection pane="bottomLeft" activeCell="A3" sqref="A3"/>
    </sheetView>
  </sheetViews>
  <sheetFormatPr baseColWidth="10" defaultColWidth="11.42578125" defaultRowHeight="12.75" x14ac:dyDescent="0.2"/>
  <cols>
    <col min="1" max="4" width="3.7109375" style="52" customWidth="1"/>
    <col min="5" max="6" width="3.7109375" style="30" customWidth="1"/>
    <col min="7" max="7" width="50.7109375" style="53" customWidth="1"/>
    <col min="8" max="10" width="7.7109375" style="56" customWidth="1"/>
    <col min="11" max="11" width="7.7109375" style="30" customWidth="1"/>
    <col min="12" max="12" width="7.7109375" style="57" customWidth="1"/>
    <col min="13" max="13" width="7.7109375" style="30" customWidth="1"/>
    <col min="14" max="14" width="50.7109375" style="53" customWidth="1"/>
    <col min="15" max="16384" width="11.42578125" style="30"/>
  </cols>
  <sheetData>
    <row r="1" spans="1:14" ht="18" x14ac:dyDescent="0.2">
      <c r="A1" s="581" t="s">
        <v>490</v>
      </c>
      <c r="B1" s="582"/>
      <c r="C1" s="582"/>
      <c r="D1" s="582"/>
      <c r="E1" s="582"/>
      <c r="F1" s="582"/>
      <c r="G1" s="582"/>
      <c r="H1" s="582"/>
      <c r="I1" s="582"/>
      <c r="J1" s="582"/>
      <c r="K1" s="582"/>
      <c r="L1" s="582"/>
      <c r="M1" s="582"/>
      <c r="N1" s="583"/>
    </row>
    <row r="2" spans="1:14" s="29" customFormat="1" ht="15" customHeight="1" x14ac:dyDescent="0.2">
      <c r="A2" s="587" t="s">
        <v>0</v>
      </c>
      <c r="B2" s="588"/>
      <c r="C2" s="588"/>
      <c r="D2" s="588"/>
      <c r="E2" s="589"/>
      <c r="F2" s="172" t="s">
        <v>984</v>
      </c>
      <c r="G2" s="173" t="s">
        <v>1</v>
      </c>
      <c r="H2" s="587" t="s">
        <v>3</v>
      </c>
      <c r="I2" s="588"/>
      <c r="J2" s="588"/>
      <c r="K2" s="589"/>
      <c r="L2" s="590" t="s">
        <v>2</v>
      </c>
      <c r="M2" s="591"/>
      <c r="N2" s="174" t="s">
        <v>274</v>
      </c>
    </row>
    <row r="3" spans="1:14" s="29" customFormat="1" ht="15" customHeight="1" x14ac:dyDescent="0.2">
      <c r="A3" s="173"/>
      <c r="B3" s="173"/>
      <c r="C3" s="173"/>
      <c r="D3" s="173"/>
      <c r="E3" s="173"/>
      <c r="F3" s="172"/>
      <c r="G3" s="173"/>
      <c r="H3" s="572" t="s">
        <v>986</v>
      </c>
      <c r="I3" s="573"/>
      <c r="J3" s="574"/>
      <c r="K3" s="132" t="s">
        <v>186</v>
      </c>
      <c r="L3" s="133" t="s">
        <v>986</v>
      </c>
      <c r="M3" s="132" t="s">
        <v>186</v>
      </c>
      <c r="N3" s="175"/>
    </row>
    <row r="4" spans="1:14" s="29" customFormat="1" ht="15" customHeight="1" x14ac:dyDescent="0.2">
      <c r="A4" s="173"/>
      <c r="B4" s="173"/>
      <c r="C4" s="173"/>
      <c r="D4" s="173"/>
      <c r="E4" s="173"/>
      <c r="F4" s="172"/>
      <c r="G4" s="173"/>
      <c r="H4" s="176" t="s">
        <v>276</v>
      </c>
      <c r="I4" s="177" t="s">
        <v>277</v>
      </c>
      <c r="J4" s="177" t="s">
        <v>280</v>
      </c>
      <c r="K4" s="132"/>
      <c r="L4" s="133"/>
      <c r="M4" s="132"/>
      <c r="N4" s="175"/>
    </row>
    <row r="5" spans="1:14" s="23" customFormat="1" ht="15" customHeight="1" x14ac:dyDescent="0.2">
      <c r="A5" s="91" t="s">
        <v>391</v>
      </c>
      <c r="B5" s="91" t="s">
        <v>434</v>
      </c>
      <c r="C5" s="91"/>
      <c r="D5" s="91"/>
      <c r="E5" s="178"/>
      <c r="F5" s="103"/>
      <c r="G5" s="179" t="s">
        <v>477</v>
      </c>
      <c r="H5" s="180"/>
      <c r="I5" s="181"/>
      <c r="J5" s="181"/>
      <c r="K5" s="182"/>
      <c r="L5" s="183"/>
      <c r="M5" s="182"/>
      <c r="N5" s="182"/>
    </row>
    <row r="6" spans="1:14" s="23" customFormat="1" ht="15" customHeight="1" x14ac:dyDescent="0.2">
      <c r="A6" s="91" t="s">
        <v>391</v>
      </c>
      <c r="B6" s="91" t="str">
        <f>B$5</f>
        <v>01</v>
      </c>
      <c r="C6" s="91" t="s">
        <v>434</v>
      </c>
      <c r="D6" s="103"/>
      <c r="E6" s="178"/>
      <c r="F6" s="184"/>
      <c r="G6" s="179" t="s">
        <v>13</v>
      </c>
      <c r="H6" s="185"/>
      <c r="I6" s="185"/>
      <c r="J6" s="185"/>
      <c r="K6" s="186"/>
      <c r="L6" s="183"/>
      <c r="M6" s="186"/>
      <c r="N6" s="187"/>
    </row>
    <row r="7" spans="1:14" ht="15" customHeight="1" x14ac:dyDescent="0.2">
      <c r="A7" s="103" t="s">
        <v>391</v>
      </c>
      <c r="B7" s="103" t="str">
        <f t="shared" ref="B7:B30" si="0">B$5</f>
        <v>01</v>
      </c>
      <c r="C7" s="103" t="str">
        <f>C6</f>
        <v>01</v>
      </c>
      <c r="D7" s="103" t="s">
        <v>434</v>
      </c>
      <c r="E7" s="178"/>
      <c r="F7" s="184"/>
      <c r="G7" s="188" t="s">
        <v>14</v>
      </c>
      <c r="H7" s="185">
        <v>6</v>
      </c>
      <c r="I7" s="185">
        <v>6</v>
      </c>
      <c r="J7" s="185">
        <f>(I7+H7)/2</f>
        <v>6</v>
      </c>
      <c r="K7" s="186" t="s">
        <v>51</v>
      </c>
      <c r="L7" s="189">
        <v>1</v>
      </c>
      <c r="M7" s="186" t="s">
        <v>49</v>
      </c>
      <c r="N7" s="190" t="s">
        <v>294</v>
      </c>
    </row>
    <row r="8" spans="1:14" ht="29.45" customHeight="1" x14ac:dyDescent="0.2">
      <c r="A8" s="103" t="s">
        <v>391</v>
      </c>
      <c r="B8" s="103" t="str">
        <f t="shared" si="0"/>
        <v>01</v>
      </c>
      <c r="C8" s="103" t="str">
        <f>C7</f>
        <v>01</v>
      </c>
      <c r="D8" s="103" t="s">
        <v>391</v>
      </c>
      <c r="E8" s="191"/>
      <c r="F8" s="190"/>
      <c r="G8" s="192" t="s">
        <v>540</v>
      </c>
      <c r="H8" s="185">
        <v>10</v>
      </c>
      <c r="I8" s="185">
        <v>10</v>
      </c>
      <c r="J8" s="185">
        <f t="shared" ref="J8:J107" si="1">(I8+H8)/2</f>
        <v>10</v>
      </c>
      <c r="K8" s="186" t="s">
        <v>51</v>
      </c>
      <c r="L8" s="189">
        <v>1</v>
      </c>
      <c r="M8" s="186" t="s">
        <v>49</v>
      </c>
      <c r="N8" s="190" t="s">
        <v>294</v>
      </c>
    </row>
    <row r="9" spans="1:14" ht="15" customHeight="1" x14ac:dyDescent="0.2">
      <c r="A9" s="91" t="s">
        <v>391</v>
      </c>
      <c r="B9" s="91" t="str">
        <f t="shared" si="0"/>
        <v>01</v>
      </c>
      <c r="C9" s="91" t="s">
        <v>391</v>
      </c>
      <c r="D9" s="193"/>
      <c r="E9" s="191"/>
      <c r="F9" s="190"/>
      <c r="G9" s="194" t="s">
        <v>537</v>
      </c>
      <c r="H9" s="185"/>
      <c r="I9" s="185"/>
      <c r="J9" s="185"/>
      <c r="K9" s="187"/>
      <c r="L9" s="189"/>
      <c r="M9" s="186"/>
      <c r="N9" s="187"/>
    </row>
    <row r="10" spans="1:14" ht="30" customHeight="1" x14ac:dyDescent="0.2">
      <c r="A10" s="103" t="s">
        <v>391</v>
      </c>
      <c r="B10" s="103" t="str">
        <f t="shared" si="0"/>
        <v>01</v>
      </c>
      <c r="C10" s="103" t="s">
        <v>391</v>
      </c>
      <c r="D10" s="103" t="s">
        <v>434</v>
      </c>
      <c r="E10" s="195"/>
      <c r="F10" s="190"/>
      <c r="G10" s="196" t="s">
        <v>668</v>
      </c>
      <c r="H10" s="185">
        <v>1.25</v>
      </c>
      <c r="I10" s="185">
        <v>1.5</v>
      </c>
      <c r="J10" s="185">
        <f>(I10+H10)/2</f>
        <v>1.375</v>
      </c>
      <c r="K10" s="186" t="s">
        <v>51</v>
      </c>
      <c r="L10" s="189">
        <v>1</v>
      </c>
      <c r="M10" s="186" t="s">
        <v>49</v>
      </c>
      <c r="N10" s="187" t="s">
        <v>359</v>
      </c>
    </row>
    <row r="11" spans="1:14" ht="15" customHeight="1" x14ac:dyDescent="0.2">
      <c r="A11" s="103" t="s">
        <v>391</v>
      </c>
      <c r="B11" s="103" t="str">
        <f t="shared" si="0"/>
        <v>01</v>
      </c>
      <c r="C11" s="103" t="s">
        <v>391</v>
      </c>
      <c r="D11" s="103" t="s">
        <v>391</v>
      </c>
      <c r="E11" s="191"/>
      <c r="F11" s="190"/>
      <c r="G11" s="192" t="s">
        <v>305</v>
      </c>
      <c r="H11" s="185">
        <v>0.5</v>
      </c>
      <c r="I11" s="185">
        <v>0.75</v>
      </c>
      <c r="J11" s="185">
        <f>(I11+H11)/2</f>
        <v>0.625</v>
      </c>
      <c r="K11" s="186" t="s">
        <v>51</v>
      </c>
      <c r="L11" s="189">
        <v>1</v>
      </c>
      <c r="M11" s="186" t="s">
        <v>49</v>
      </c>
      <c r="N11" s="187"/>
    </row>
    <row r="12" spans="1:14" ht="30" customHeight="1" x14ac:dyDescent="0.2">
      <c r="A12" s="103" t="s">
        <v>391</v>
      </c>
      <c r="B12" s="103" t="str">
        <f t="shared" si="0"/>
        <v>01</v>
      </c>
      <c r="C12" s="103" t="s">
        <v>391</v>
      </c>
      <c r="D12" s="103" t="s">
        <v>392</v>
      </c>
      <c r="E12" s="191"/>
      <c r="F12" s="190"/>
      <c r="G12" s="196" t="s">
        <v>669</v>
      </c>
      <c r="H12" s="185">
        <v>1</v>
      </c>
      <c r="I12" s="185">
        <v>1.25</v>
      </c>
      <c r="J12" s="185">
        <f>(I12+H12)/2</f>
        <v>1.125</v>
      </c>
      <c r="K12" s="186" t="s">
        <v>51</v>
      </c>
      <c r="L12" s="189">
        <v>1</v>
      </c>
      <c r="M12" s="186" t="s">
        <v>49</v>
      </c>
      <c r="N12" s="187" t="s">
        <v>359</v>
      </c>
    </row>
    <row r="13" spans="1:14" ht="15" customHeight="1" x14ac:dyDescent="0.2">
      <c r="A13" s="103" t="s">
        <v>391</v>
      </c>
      <c r="B13" s="103" t="str">
        <f t="shared" si="0"/>
        <v>01</v>
      </c>
      <c r="C13" s="103" t="s">
        <v>391</v>
      </c>
      <c r="D13" s="103" t="s">
        <v>393</v>
      </c>
      <c r="E13" s="191"/>
      <c r="F13" s="190"/>
      <c r="G13" s="192" t="s">
        <v>307</v>
      </c>
      <c r="H13" s="185">
        <v>2</v>
      </c>
      <c r="I13" s="185">
        <v>2.5</v>
      </c>
      <c r="J13" s="185">
        <f t="shared" ref="J13" si="2">(I13+H13)/2</f>
        <v>2.25</v>
      </c>
      <c r="K13" s="186" t="s">
        <v>51</v>
      </c>
      <c r="L13" s="189">
        <v>1</v>
      </c>
      <c r="M13" s="186" t="s">
        <v>49</v>
      </c>
      <c r="N13" s="187"/>
    </row>
    <row r="14" spans="1:14" s="54" customFormat="1" ht="15" customHeight="1" x14ac:dyDescent="0.2">
      <c r="A14" s="103" t="s">
        <v>391</v>
      </c>
      <c r="B14" s="103" t="str">
        <f t="shared" si="0"/>
        <v>01</v>
      </c>
      <c r="C14" s="103" t="s">
        <v>391</v>
      </c>
      <c r="D14" s="103" t="s">
        <v>395</v>
      </c>
      <c r="E14" s="193"/>
      <c r="F14" s="190"/>
      <c r="G14" s="192" t="s">
        <v>15</v>
      </c>
      <c r="H14" s="185">
        <v>3</v>
      </c>
      <c r="I14" s="185">
        <v>6</v>
      </c>
      <c r="J14" s="185">
        <f>(I14+H14)/2</f>
        <v>4.5</v>
      </c>
      <c r="K14" s="186" t="s">
        <v>51</v>
      </c>
      <c r="L14" s="189">
        <v>1</v>
      </c>
      <c r="M14" s="186" t="s">
        <v>49</v>
      </c>
      <c r="N14" s="187" t="s">
        <v>306</v>
      </c>
    </row>
    <row r="15" spans="1:14" ht="15" customHeight="1" x14ac:dyDescent="0.2">
      <c r="A15" s="103" t="s">
        <v>391</v>
      </c>
      <c r="B15" s="103" t="str">
        <f t="shared" si="0"/>
        <v>01</v>
      </c>
      <c r="C15" s="103" t="s">
        <v>391</v>
      </c>
      <c r="D15" s="103" t="s">
        <v>397</v>
      </c>
      <c r="E15" s="161"/>
      <c r="F15" s="143"/>
      <c r="G15" s="196" t="s">
        <v>727</v>
      </c>
      <c r="H15" s="197">
        <v>15</v>
      </c>
      <c r="I15" s="197">
        <v>15</v>
      </c>
      <c r="J15" s="197">
        <f>(I15+H15)/2</f>
        <v>15</v>
      </c>
      <c r="K15" s="141" t="s">
        <v>51</v>
      </c>
      <c r="L15" s="147">
        <v>8</v>
      </c>
      <c r="M15" s="141" t="s">
        <v>49</v>
      </c>
      <c r="N15" s="196" t="s">
        <v>359</v>
      </c>
    </row>
    <row r="16" spans="1:14" ht="15" customHeight="1" x14ac:dyDescent="0.2">
      <c r="A16" s="103" t="s">
        <v>391</v>
      </c>
      <c r="B16" s="103" t="str">
        <f t="shared" si="0"/>
        <v>01</v>
      </c>
      <c r="C16" s="103" t="s">
        <v>391</v>
      </c>
      <c r="D16" s="103" t="s">
        <v>400</v>
      </c>
      <c r="E16" s="193"/>
      <c r="F16" s="190"/>
      <c r="G16" s="192" t="s">
        <v>378</v>
      </c>
      <c r="H16" s="185">
        <v>3</v>
      </c>
      <c r="I16" s="185">
        <v>3</v>
      </c>
      <c r="J16" s="185">
        <f>(I16+H16)/2</f>
        <v>3</v>
      </c>
      <c r="K16" s="186" t="s">
        <v>51</v>
      </c>
      <c r="L16" s="189">
        <v>1</v>
      </c>
      <c r="M16" s="186" t="s">
        <v>49</v>
      </c>
      <c r="N16" s="192" t="s">
        <v>359</v>
      </c>
    </row>
    <row r="17" spans="1:14" s="23" customFormat="1" ht="15" customHeight="1" x14ac:dyDescent="0.2">
      <c r="A17" s="103" t="s">
        <v>391</v>
      </c>
      <c r="B17" s="103" t="str">
        <f t="shared" si="0"/>
        <v>01</v>
      </c>
      <c r="C17" s="103" t="s">
        <v>391</v>
      </c>
      <c r="D17" s="103" t="s">
        <v>401</v>
      </c>
      <c r="E17" s="161"/>
      <c r="F17" s="143"/>
      <c r="G17" s="196" t="s">
        <v>379</v>
      </c>
      <c r="H17" s="197">
        <v>1.25</v>
      </c>
      <c r="I17" s="197">
        <v>1.25</v>
      </c>
      <c r="J17" s="197">
        <f>(I17+H17)/2</f>
        <v>1.25</v>
      </c>
      <c r="K17" s="141" t="s">
        <v>51</v>
      </c>
      <c r="L17" s="147">
        <v>1</v>
      </c>
      <c r="M17" s="141" t="s">
        <v>49</v>
      </c>
      <c r="N17" s="196" t="s">
        <v>359</v>
      </c>
    </row>
    <row r="18" spans="1:14" s="23" customFormat="1" ht="15" customHeight="1" x14ac:dyDescent="0.2">
      <c r="A18" s="91" t="s">
        <v>391</v>
      </c>
      <c r="B18" s="91" t="str">
        <f t="shared" si="0"/>
        <v>01</v>
      </c>
      <c r="C18" s="91" t="s">
        <v>392</v>
      </c>
      <c r="D18" s="161"/>
      <c r="E18" s="138"/>
      <c r="F18" s="143"/>
      <c r="G18" s="198" t="s">
        <v>16</v>
      </c>
      <c r="H18" s="197"/>
      <c r="I18" s="197"/>
      <c r="J18" s="197"/>
      <c r="K18" s="141"/>
      <c r="L18" s="147"/>
      <c r="M18" s="141"/>
      <c r="N18" s="199"/>
    </row>
    <row r="19" spans="1:14" s="23" customFormat="1" ht="15" customHeight="1" x14ac:dyDescent="0.2">
      <c r="A19" s="103" t="s">
        <v>391</v>
      </c>
      <c r="B19" s="103" t="str">
        <f t="shared" si="0"/>
        <v>01</v>
      </c>
      <c r="C19" s="103" t="s">
        <v>392</v>
      </c>
      <c r="D19" s="103" t="s">
        <v>434</v>
      </c>
      <c r="E19" s="138"/>
      <c r="F19" s="143"/>
      <c r="G19" s="196" t="s">
        <v>308</v>
      </c>
      <c r="H19" s="197">
        <v>120</v>
      </c>
      <c r="I19" s="197">
        <v>180</v>
      </c>
      <c r="J19" s="197">
        <f t="shared" ref="J19:J21" si="3">(I19+H19)/2</f>
        <v>150</v>
      </c>
      <c r="K19" s="141" t="s">
        <v>50</v>
      </c>
      <c r="L19" s="147">
        <v>1</v>
      </c>
      <c r="M19" s="141" t="s">
        <v>49</v>
      </c>
      <c r="N19" s="199" t="s">
        <v>536</v>
      </c>
    </row>
    <row r="20" spans="1:14" s="23" customFormat="1" ht="15" customHeight="1" x14ac:dyDescent="0.2">
      <c r="A20" s="103" t="s">
        <v>391</v>
      </c>
      <c r="B20" s="103" t="str">
        <f t="shared" si="0"/>
        <v>01</v>
      </c>
      <c r="C20" s="103" t="s">
        <v>392</v>
      </c>
      <c r="D20" s="103" t="s">
        <v>391</v>
      </c>
      <c r="E20" s="138"/>
      <c r="F20" s="143"/>
      <c r="G20" s="196" t="s">
        <v>541</v>
      </c>
      <c r="H20" s="197">
        <v>40</v>
      </c>
      <c r="I20" s="197">
        <v>45</v>
      </c>
      <c r="J20" s="197">
        <f t="shared" si="3"/>
        <v>42.5</v>
      </c>
      <c r="K20" s="141" t="s">
        <v>50</v>
      </c>
      <c r="L20" s="147">
        <v>1</v>
      </c>
      <c r="M20" s="141" t="s">
        <v>49</v>
      </c>
      <c r="N20" s="199"/>
    </row>
    <row r="21" spans="1:14" s="23" customFormat="1" ht="15" customHeight="1" x14ac:dyDescent="0.2">
      <c r="A21" s="103" t="s">
        <v>391</v>
      </c>
      <c r="B21" s="103" t="str">
        <f t="shared" si="0"/>
        <v>01</v>
      </c>
      <c r="C21" s="103" t="s">
        <v>392</v>
      </c>
      <c r="D21" s="103" t="s">
        <v>392</v>
      </c>
      <c r="E21" s="138"/>
      <c r="F21" s="143"/>
      <c r="G21" s="196" t="s">
        <v>654</v>
      </c>
      <c r="H21" s="197">
        <v>90</v>
      </c>
      <c r="I21" s="197">
        <v>140</v>
      </c>
      <c r="J21" s="197">
        <f t="shared" si="3"/>
        <v>115</v>
      </c>
      <c r="K21" s="141" t="s">
        <v>50</v>
      </c>
      <c r="L21" s="147">
        <v>1</v>
      </c>
      <c r="M21" s="141" t="s">
        <v>49</v>
      </c>
      <c r="N21" s="199"/>
    </row>
    <row r="22" spans="1:14" ht="15" customHeight="1" x14ac:dyDescent="0.2">
      <c r="A22" s="91" t="s">
        <v>391</v>
      </c>
      <c r="B22" s="91" t="str">
        <f t="shared" si="0"/>
        <v>01</v>
      </c>
      <c r="C22" s="91" t="s">
        <v>393</v>
      </c>
      <c r="D22" s="193"/>
      <c r="E22" s="193"/>
      <c r="F22" s="200"/>
      <c r="G22" s="201" t="s">
        <v>17</v>
      </c>
      <c r="H22" s="185"/>
      <c r="I22" s="185"/>
      <c r="J22" s="185"/>
      <c r="K22" s="186"/>
      <c r="L22" s="189"/>
      <c r="M22" s="186"/>
      <c r="N22" s="187"/>
    </row>
    <row r="23" spans="1:14" ht="30" customHeight="1" x14ac:dyDescent="0.2">
      <c r="A23" s="103" t="s">
        <v>391</v>
      </c>
      <c r="B23" s="103" t="str">
        <f t="shared" si="0"/>
        <v>01</v>
      </c>
      <c r="C23" s="103" t="s">
        <v>393</v>
      </c>
      <c r="D23" s="103" t="s">
        <v>434</v>
      </c>
      <c r="E23" s="193"/>
      <c r="F23" s="200"/>
      <c r="G23" s="202" t="s">
        <v>366</v>
      </c>
      <c r="H23" s="567">
        <v>1200</v>
      </c>
      <c r="I23" s="567">
        <v>3000</v>
      </c>
      <c r="J23" s="567">
        <f>(I23+H23)/2</f>
        <v>2100</v>
      </c>
      <c r="K23" s="186" t="s">
        <v>50</v>
      </c>
      <c r="L23" s="189">
        <v>1</v>
      </c>
      <c r="M23" s="186" t="s">
        <v>49</v>
      </c>
      <c r="N23" s="192"/>
    </row>
    <row r="24" spans="1:14" s="54" customFormat="1" ht="30" customHeight="1" x14ac:dyDescent="0.2">
      <c r="A24" s="103" t="s">
        <v>391</v>
      </c>
      <c r="B24" s="103" t="str">
        <f t="shared" si="0"/>
        <v>01</v>
      </c>
      <c r="C24" s="103" t="s">
        <v>393</v>
      </c>
      <c r="D24" s="103" t="s">
        <v>391</v>
      </c>
      <c r="E24" s="161"/>
      <c r="F24" s="137"/>
      <c r="G24" s="144" t="s">
        <v>481</v>
      </c>
      <c r="H24" s="197">
        <v>500</v>
      </c>
      <c r="I24" s="568">
        <v>1200</v>
      </c>
      <c r="J24" s="197">
        <f>(I24+H24)/2</f>
        <v>850</v>
      </c>
      <c r="K24" s="141" t="s">
        <v>50</v>
      </c>
      <c r="L24" s="147">
        <v>1</v>
      </c>
      <c r="M24" s="141" t="s">
        <v>49</v>
      </c>
      <c r="N24" s="196"/>
    </row>
    <row r="25" spans="1:14" ht="30" customHeight="1" x14ac:dyDescent="0.2">
      <c r="A25" s="103" t="s">
        <v>391</v>
      </c>
      <c r="B25" s="103" t="str">
        <f t="shared" si="0"/>
        <v>01</v>
      </c>
      <c r="C25" s="103" t="s">
        <v>393</v>
      </c>
      <c r="D25" s="103" t="s">
        <v>392</v>
      </c>
      <c r="E25" s="161"/>
      <c r="F25" s="137"/>
      <c r="G25" s="144" t="s">
        <v>367</v>
      </c>
      <c r="H25" s="197">
        <v>330</v>
      </c>
      <c r="I25" s="197">
        <v>330</v>
      </c>
      <c r="J25" s="197">
        <f>(I25+H25)/2</f>
        <v>330</v>
      </c>
      <c r="K25" s="141" t="s">
        <v>50</v>
      </c>
      <c r="L25" s="147">
        <v>1</v>
      </c>
      <c r="M25" s="141" t="s">
        <v>49</v>
      </c>
      <c r="N25" s="196" t="s">
        <v>313</v>
      </c>
    </row>
    <row r="26" spans="1:14" ht="30" customHeight="1" x14ac:dyDescent="0.2">
      <c r="A26" s="103" t="s">
        <v>391</v>
      </c>
      <c r="B26" s="103" t="str">
        <f t="shared" si="0"/>
        <v>01</v>
      </c>
      <c r="C26" s="103" t="s">
        <v>393</v>
      </c>
      <c r="D26" s="103" t="s">
        <v>393</v>
      </c>
      <c r="E26" s="161"/>
      <c r="F26" s="137"/>
      <c r="G26" s="144" t="s">
        <v>368</v>
      </c>
      <c r="H26" s="197">
        <v>100</v>
      </c>
      <c r="I26" s="197">
        <v>100</v>
      </c>
      <c r="J26" s="197">
        <f>(I26+H26)/2</f>
        <v>100</v>
      </c>
      <c r="K26" s="141" t="s">
        <v>50</v>
      </c>
      <c r="L26" s="147">
        <v>1</v>
      </c>
      <c r="M26" s="141" t="s">
        <v>49</v>
      </c>
      <c r="N26" s="196" t="s">
        <v>313</v>
      </c>
    </row>
    <row r="27" spans="1:14" ht="15" customHeight="1" x14ac:dyDescent="0.2">
      <c r="A27" s="103" t="s">
        <v>391</v>
      </c>
      <c r="B27" s="103" t="str">
        <f t="shared" si="0"/>
        <v>01</v>
      </c>
      <c r="C27" s="103" t="s">
        <v>393</v>
      </c>
      <c r="D27" s="103" t="s">
        <v>395</v>
      </c>
      <c r="E27" s="161"/>
      <c r="F27" s="139" t="s">
        <v>984</v>
      </c>
      <c r="G27" s="144" t="s">
        <v>18</v>
      </c>
      <c r="H27" s="197">
        <v>15</v>
      </c>
      <c r="I27" s="197">
        <v>15</v>
      </c>
      <c r="J27" s="197">
        <f>(I27+H27)/2</f>
        <v>15</v>
      </c>
      <c r="K27" s="141" t="s">
        <v>50</v>
      </c>
      <c r="L27" s="147">
        <v>1</v>
      </c>
      <c r="M27" s="141" t="s">
        <v>49</v>
      </c>
      <c r="N27" s="199"/>
    </row>
    <row r="28" spans="1:14" ht="15" customHeight="1" x14ac:dyDescent="0.2">
      <c r="A28" s="103" t="s">
        <v>391</v>
      </c>
      <c r="B28" s="103" t="str">
        <f t="shared" si="0"/>
        <v>01</v>
      </c>
      <c r="C28" s="103" t="s">
        <v>393</v>
      </c>
      <c r="D28" s="103" t="s">
        <v>397</v>
      </c>
      <c r="E28" s="161"/>
      <c r="F28" s="137"/>
      <c r="G28" s="144" t="s">
        <v>479</v>
      </c>
      <c r="H28" s="197">
        <v>330</v>
      </c>
      <c r="I28" s="197">
        <v>330</v>
      </c>
      <c r="J28" s="197">
        <f t="shared" ref="J28:J30" si="4">(I28+H28)/2</f>
        <v>330</v>
      </c>
      <c r="K28" s="141" t="s">
        <v>50</v>
      </c>
      <c r="L28" s="147">
        <v>1</v>
      </c>
      <c r="M28" s="141" t="s">
        <v>49</v>
      </c>
      <c r="N28" s="199"/>
    </row>
    <row r="29" spans="1:14" ht="15" customHeight="1" x14ac:dyDescent="0.2">
      <c r="A29" s="103" t="s">
        <v>391</v>
      </c>
      <c r="B29" s="103" t="str">
        <f t="shared" si="0"/>
        <v>01</v>
      </c>
      <c r="C29" s="103" t="s">
        <v>393</v>
      </c>
      <c r="D29" s="103" t="s">
        <v>400</v>
      </c>
      <c r="E29" s="161"/>
      <c r="F29" s="137"/>
      <c r="G29" s="144" t="s">
        <v>478</v>
      </c>
      <c r="H29" s="197">
        <v>90</v>
      </c>
      <c r="I29" s="197">
        <v>90</v>
      </c>
      <c r="J29" s="197">
        <f t="shared" si="4"/>
        <v>90</v>
      </c>
      <c r="K29" s="141" t="s">
        <v>50</v>
      </c>
      <c r="L29" s="147">
        <v>1</v>
      </c>
      <c r="M29" s="141" t="s">
        <v>49</v>
      </c>
      <c r="N29" s="199"/>
    </row>
    <row r="30" spans="1:14" ht="15" customHeight="1" x14ac:dyDescent="0.2">
      <c r="A30" s="103" t="s">
        <v>391</v>
      </c>
      <c r="B30" s="103" t="str">
        <f t="shared" si="0"/>
        <v>01</v>
      </c>
      <c r="C30" s="103" t="s">
        <v>393</v>
      </c>
      <c r="D30" s="103" t="s">
        <v>401</v>
      </c>
      <c r="E30" s="161"/>
      <c r="F30" s="137"/>
      <c r="G30" s="144" t="s">
        <v>480</v>
      </c>
      <c r="H30" s="197">
        <v>15</v>
      </c>
      <c r="I30" s="197">
        <v>15</v>
      </c>
      <c r="J30" s="197">
        <f t="shared" si="4"/>
        <v>15</v>
      </c>
      <c r="K30" s="141" t="s">
        <v>50</v>
      </c>
      <c r="L30" s="147">
        <v>1</v>
      </c>
      <c r="M30" s="141" t="s">
        <v>49</v>
      </c>
      <c r="N30" s="199"/>
    </row>
    <row r="31" spans="1:14" ht="15" customHeight="1" x14ac:dyDescent="0.2">
      <c r="A31" s="113"/>
      <c r="B31" s="113"/>
      <c r="C31" s="113"/>
      <c r="D31" s="113"/>
      <c r="E31" s="114"/>
      <c r="F31" s="115"/>
      <c r="G31" s="203"/>
      <c r="H31" s="117"/>
      <c r="I31" s="117"/>
      <c r="J31" s="117"/>
      <c r="K31" s="118"/>
      <c r="L31" s="119"/>
      <c r="M31" s="120"/>
      <c r="N31" s="204"/>
    </row>
    <row r="32" spans="1:14" ht="15" customHeight="1" x14ac:dyDescent="0.2">
      <c r="A32" s="91" t="s">
        <v>391</v>
      </c>
      <c r="B32" s="91" t="s">
        <v>391</v>
      </c>
      <c r="C32" s="191"/>
      <c r="D32" s="191"/>
      <c r="E32" s="193"/>
      <c r="F32" s="190"/>
      <c r="G32" s="201" t="s">
        <v>360</v>
      </c>
      <c r="H32" s="185"/>
      <c r="I32" s="185"/>
      <c r="J32" s="185"/>
      <c r="K32" s="186"/>
      <c r="L32" s="189"/>
      <c r="M32" s="186"/>
      <c r="N32" s="187"/>
    </row>
    <row r="33" spans="1:14" ht="15" customHeight="1" x14ac:dyDescent="0.2">
      <c r="A33" s="91" t="s">
        <v>391</v>
      </c>
      <c r="B33" s="91" t="s">
        <v>391</v>
      </c>
      <c r="C33" s="91" t="s">
        <v>434</v>
      </c>
      <c r="D33" s="191"/>
      <c r="E33" s="191"/>
      <c r="F33" s="205"/>
      <c r="G33" s="201" t="s">
        <v>333</v>
      </c>
      <c r="H33" s="185"/>
      <c r="I33" s="185"/>
      <c r="J33" s="185"/>
      <c r="K33" s="186"/>
      <c r="L33" s="189"/>
      <c r="M33" s="186"/>
      <c r="N33" s="187"/>
    </row>
    <row r="34" spans="1:14" ht="15" customHeight="1" x14ac:dyDescent="0.2">
      <c r="A34" s="103" t="s">
        <v>391</v>
      </c>
      <c r="B34" s="103" t="s">
        <v>391</v>
      </c>
      <c r="C34" s="103" t="s">
        <v>434</v>
      </c>
      <c r="D34" s="103" t="s">
        <v>434</v>
      </c>
      <c r="E34" s="191"/>
      <c r="F34" s="205"/>
      <c r="G34" s="192" t="s">
        <v>331</v>
      </c>
      <c r="H34" s="185">
        <v>50</v>
      </c>
      <c r="I34" s="185">
        <v>60</v>
      </c>
      <c r="J34" s="185">
        <f>(I34+H34)/2</f>
        <v>55</v>
      </c>
      <c r="K34" s="186" t="s">
        <v>50</v>
      </c>
      <c r="L34" s="189">
        <v>1</v>
      </c>
      <c r="M34" s="186" t="s">
        <v>49</v>
      </c>
      <c r="N34" s="187" t="s">
        <v>335</v>
      </c>
    </row>
    <row r="35" spans="1:14" ht="15" customHeight="1" x14ac:dyDescent="0.2">
      <c r="A35" s="103" t="s">
        <v>391</v>
      </c>
      <c r="B35" s="103" t="s">
        <v>391</v>
      </c>
      <c r="C35" s="103" t="s">
        <v>434</v>
      </c>
      <c r="D35" s="103" t="s">
        <v>391</v>
      </c>
      <c r="E35" s="191"/>
      <c r="F35" s="205"/>
      <c r="G35" s="192" t="s">
        <v>332</v>
      </c>
      <c r="H35" s="185">
        <v>30</v>
      </c>
      <c r="I35" s="185">
        <v>36</v>
      </c>
      <c r="J35" s="185">
        <f t="shared" ref="J35" si="5">(I35+H35)/2</f>
        <v>33</v>
      </c>
      <c r="K35" s="186" t="s">
        <v>50</v>
      </c>
      <c r="L35" s="189">
        <v>1</v>
      </c>
      <c r="M35" s="186" t="s">
        <v>49</v>
      </c>
      <c r="N35" s="187" t="s">
        <v>334</v>
      </c>
    </row>
    <row r="36" spans="1:14" ht="30" customHeight="1" x14ac:dyDescent="0.2">
      <c r="A36" s="103" t="s">
        <v>391</v>
      </c>
      <c r="B36" s="103" t="s">
        <v>391</v>
      </c>
      <c r="C36" s="103" t="s">
        <v>434</v>
      </c>
      <c r="D36" s="103" t="s">
        <v>392</v>
      </c>
      <c r="E36" s="191"/>
      <c r="F36" s="190"/>
      <c r="G36" s="192" t="s">
        <v>337</v>
      </c>
      <c r="H36" s="185">
        <v>100</v>
      </c>
      <c r="I36" s="185">
        <v>100</v>
      </c>
      <c r="J36" s="185">
        <f>(I36+H36)/2</f>
        <v>100</v>
      </c>
      <c r="K36" s="186" t="s">
        <v>50</v>
      </c>
      <c r="L36" s="189">
        <v>1</v>
      </c>
      <c r="M36" s="186" t="s">
        <v>49</v>
      </c>
      <c r="N36" s="187" t="s">
        <v>336</v>
      </c>
    </row>
    <row r="37" spans="1:14" ht="15" customHeight="1" x14ac:dyDescent="0.2">
      <c r="A37" s="103" t="s">
        <v>391</v>
      </c>
      <c r="B37" s="103" t="s">
        <v>391</v>
      </c>
      <c r="C37" s="103" t="s">
        <v>434</v>
      </c>
      <c r="D37" s="103" t="s">
        <v>393</v>
      </c>
      <c r="E37" s="191"/>
      <c r="F37" s="190"/>
      <c r="G37" s="192" t="s">
        <v>338</v>
      </c>
      <c r="H37" s="185">
        <v>60</v>
      </c>
      <c r="I37" s="185">
        <v>60</v>
      </c>
      <c r="J37" s="185">
        <f>(I37+H37)/2</f>
        <v>60</v>
      </c>
      <c r="K37" s="186" t="s">
        <v>50</v>
      </c>
      <c r="L37" s="189">
        <v>1</v>
      </c>
      <c r="M37" s="186" t="s">
        <v>49</v>
      </c>
      <c r="N37" s="187" t="s">
        <v>339</v>
      </c>
    </row>
    <row r="38" spans="1:14" ht="15" customHeight="1" x14ac:dyDescent="0.2">
      <c r="A38" s="91" t="s">
        <v>391</v>
      </c>
      <c r="B38" s="91" t="s">
        <v>391</v>
      </c>
      <c r="C38" s="91" t="s">
        <v>391</v>
      </c>
      <c r="D38" s="191"/>
      <c r="E38" s="191"/>
      <c r="F38" s="190"/>
      <c r="G38" s="201" t="s">
        <v>340</v>
      </c>
      <c r="H38" s="185"/>
      <c r="I38" s="185"/>
      <c r="J38" s="185"/>
      <c r="K38" s="186"/>
      <c r="L38" s="189"/>
      <c r="M38" s="186"/>
      <c r="N38" s="187"/>
    </row>
    <row r="39" spans="1:14" ht="15" customHeight="1" x14ac:dyDescent="0.2">
      <c r="A39" s="103" t="s">
        <v>391</v>
      </c>
      <c r="B39" s="103" t="s">
        <v>391</v>
      </c>
      <c r="C39" s="103" t="s">
        <v>391</v>
      </c>
      <c r="D39" s="103" t="s">
        <v>434</v>
      </c>
      <c r="E39" s="191"/>
      <c r="F39" s="190"/>
      <c r="G39" s="192" t="s">
        <v>341</v>
      </c>
      <c r="H39" s="185">
        <v>150</v>
      </c>
      <c r="I39" s="185">
        <v>200</v>
      </c>
      <c r="J39" s="185">
        <f>(I39+H39)/2</f>
        <v>175</v>
      </c>
      <c r="K39" s="186" t="s">
        <v>50</v>
      </c>
      <c r="L39" s="189">
        <v>1</v>
      </c>
      <c r="M39" s="186" t="s">
        <v>49</v>
      </c>
      <c r="N39" s="187"/>
    </row>
    <row r="40" spans="1:14" ht="15" customHeight="1" x14ac:dyDescent="0.2">
      <c r="A40" s="103" t="s">
        <v>391</v>
      </c>
      <c r="B40" s="103" t="s">
        <v>391</v>
      </c>
      <c r="C40" s="103" t="s">
        <v>391</v>
      </c>
      <c r="D40" s="103" t="s">
        <v>391</v>
      </c>
      <c r="E40" s="191"/>
      <c r="F40" s="190"/>
      <c r="G40" s="192" t="s">
        <v>342</v>
      </c>
      <c r="H40" s="185">
        <v>30</v>
      </c>
      <c r="I40" s="185">
        <v>50</v>
      </c>
      <c r="J40" s="185">
        <f>(I40+H40)/2</f>
        <v>40</v>
      </c>
      <c r="K40" s="186" t="s">
        <v>51</v>
      </c>
      <c r="L40" s="189">
        <v>1</v>
      </c>
      <c r="M40" s="186" t="s">
        <v>49</v>
      </c>
      <c r="N40" s="187"/>
    </row>
    <row r="41" spans="1:14" ht="15" customHeight="1" x14ac:dyDescent="0.2">
      <c r="A41" s="91" t="s">
        <v>391</v>
      </c>
      <c r="B41" s="91" t="s">
        <v>391</v>
      </c>
      <c r="C41" s="91" t="s">
        <v>392</v>
      </c>
      <c r="D41" s="191"/>
      <c r="E41" s="191"/>
      <c r="F41" s="190"/>
      <c r="G41" s="194" t="s">
        <v>376</v>
      </c>
      <c r="H41" s="185"/>
      <c r="I41" s="185"/>
      <c r="J41" s="185"/>
      <c r="K41" s="187"/>
      <c r="L41" s="189"/>
      <c r="M41" s="186"/>
      <c r="N41" s="187"/>
    </row>
    <row r="42" spans="1:14" ht="15" customHeight="1" x14ac:dyDescent="0.2">
      <c r="A42" s="103" t="s">
        <v>391</v>
      </c>
      <c r="B42" s="103" t="s">
        <v>391</v>
      </c>
      <c r="C42" s="103" t="s">
        <v>392</v>
      </c>
      <c r="D42" s="103" t="s">
        <v>434</v>
      </c>
      <c r="E42" s="191"/>
      <c r="F42" s="190"/>
      <c r="G42" s="192" t="s">
        <v>535</v>
      </c>
      <c r="H42" s="185">
        <v>40</v>
      </c>
      <c r="I42" s="185">
        <v>60</v>
      </c>
      <c r="J42" s="185">
        <f t="shared" si="1"/>
        <v>50</v>
      </c>
      <c r="K42" s="186" t="s">
        <v>50</v>
      </c>
      <c r="L42" s="189">
        <v>1</v>
      </c>
      <c r="M42" s="186" t="s">
        <v>49</v>
      </c>
      <c r="N42" s="187"/>
    </row>
    <row r="43" spans="1:14" ht="30" customHeight="1" x14ac:dyDescent="0.2">
      <c r="A43" s="103" t="s">
        <v>391</v>
      </c>
      <c r="B43" s="103" t="s">
        <v>391</v>
      </c>
      <c r="C43" s="103" t="s">
        <v>392</v>
      </c>
      <c r="D43" s="103" t="s">
        <v>391</v>
      </c>
      <c r="E43" s="191"/>
      <c r="F43" s="190"/>
      <c r="G43" s="192" t="s">
        <v>319</v>
      </c>
      <c r="H43" s="185">
        <v>15</v>
      </c>
      <c r="I43" s="185">
        <v>30</v>
      </c>
      <c r="J43" s="185">
        <f t="shared" si="1"/>
        <v>22.5</v>
      </c>
      <c r="K43" s="186" t="s">
        <v>50</v>
      </c>
      <c r="L43" s="189">
        <v>1</v>
      </c>
      <c r="M43" s="186" t="s">
        <v>49</v>
      </c>
      <c r="N43" s="202" t="s">
        <v>295</v>
      </c>
    </row>
    <row r="44" spans="1:14" ht="15" customHeight="1" x14ac:dyDescent="0.2">
      <c r="A44" s="103" t="s">
        <v>391</v>
      </c>
      <c r="B44" s="103" t="s">
        <v>391</v>
      </c>
      <c r="C44" s="103" t="s">
        <v>392</v>
      </c>
      <c r="D44" s="103" t="s">
        <v>392</v>
      </c>
      <c r="E44" s="191"/>
      <c r="F44" s="190"/>
      <c r="G44" s="192" t="s">
        <v>296</v>
      </c>
      <c r="H44" s="185">
        <v>40</v>
      </c>
      <c r="I44" s="185">
        <v>60</v>
      </c>
      <c r="J44" s="185">
        <f t="shared" si="1"/>
        <v>50</v>
      </c>
      <c r="K44" s="186" t="s">
        <v>50</v>
      </c>
      <c r="L44" s="189">
        <v>1</v>
      </c>
      <c r="M44" s="186" t="s">
        <v>49</v>
      </c>
      <c r="N44" s="187"/>
    </row>
    <row r="45" spans="1:14" s="23" customFormat="1" ht="30" customHeight="1" x14ac:dyDescent="0.2">
      <c r="A45" s="103" t="s">
        <v>391</v>
      </c>
      <c r="B45" s="103" t="s">
        <v>391</v>
      </c>
      <c r="C45" s="103" t="s">
        <v>392</v>
      </c>
      <c r="D45" s="103" t="s">
        <v>393</v>
      </c>
      <c r="E45" s="191"/>
      <c r="F45" s="190"/>
      <c r="G45" s="192" t="s">
        <v>297</v>
      </c>
      <c r="H45" s="185">
        <v>10</v>
      </c>
      <c r="I45" s="185">
        <v>20</v>
      </c>
      <c r="J45" s="185">
        <f t="shared" si="1"/>
        <v>15</v>
      </c>
      <c r="K45" s="186" t="s">
        <v>50</v>
      </c>
      <c r="L45" s="189">
        <v>1</v>
      </c>
      <c r="M45" s="186" t="s">
        <v>49</v>
      </c>
      <c r="N45" s="187"/>
    </row>
    <row r="46" spans="1:14" s="23" customFormat="1" ht="30" customHeight="1" x14ac:dyDescent="0.2">
      <c r="A46" s="103" t="s">
        <v>391</v>
      </c>
      <c r="B46" s="103" t="s">
        <v>391</v>
      </c>
      <c r="C46" s="103" t="s">
        <v>392</v>
      </c>
      <c r="D46" s="103" t="s">
        <v>395</v>
      </c>
      <c r="E46" s="191"/>
      <c r="F46" s="190"/>
      <c r="G46" s="192" t="s">
        <v>298</v>
      </c>
      <c r="H46" s="185">
        <v>20</v>
      </c>
      <c r="I46" s="185">
        <v>40</v>
      </c>
      <c r="J46" s="185">
        <f t="shared" si="1"/>
        <v>30</v>
      </c>
      <c r="K46" s="186" t="s">
        <v>50</v>
      </c>
      <c r="L46" s="189">
        <v>1</v>
      </c>
      <c r="M46" s="186" t="s">
        <v>49</v>
      </c>
      <c r="N46" s="187"/>
    </row>
    <row r="47" spans="1:14" s="23" customFormat="1" ht="15" customHeight="1" x14ac:dyDescent="0.2">
      <c r="A47" s="103" t="s">
        <v>391</v>
      </c>
      <c r="B47" s="103" t="s">
        <v>391</v>
      </c>
      <c r="C47" s="103" t="s">
        <v>392</v>
      </c>
      <c r="D47" s="103" t="s">
        <v>397</v>
      </c>
      <c r="E47" s="191"/>
      <c r="F47" s="190"/>
      <c r="G47" s="206" t="s">
        <v>457</v>
      </c>
      <c r="H47" s="207">
        <v>20</v>
      </c>
      <c r="I47" s="207">
        <v>40</v>
      </c>
      <c r="J47" s="185">
        <f t="shared" si="1"/>
        <v>30</v>
      </c>
      <c r="K47" s="208" t="s">
        <v>386</v>
      </c>
      <c r="L47" s="209">
        <v>1</v>
      </c>
      <c r="M47" s="208" t="s">
        <v>49</v>
      </c>
      <c r="N47" s="187"/>
    </row>
    <row r="48" spans="1:14" s="23" customFormat="1" ht="15" customHeight="1" x14ac:dyDescent="0.2">
      <c r="A48" s="91" t="s">
        <v>391</v>
      </c>
      <c r="B48" s="91" t="s">
        <v>391</v>
      </c>
      <c r="C48" s="91" t="s">
        <v>393</v>
      </c>
      <c r="D48" s="210"/>
      <c r="E48" s="191"/>
      <c r="F48" s="190"/>
      <c r="G48" s="201" t="s">
        <v>299</v>
      </c>
      <c r="H48" s="185"/>
      <c r="I48" s="185"/>
      <c r="J48" s="185"/>
      <c r="K48" s="186"/>
      <c r="L48" s="189"/>
      <c r="M48" s="186"/>
      <c r="N48" s="187"/>
    </row>
    <row r="49" spans="1:14" s="23" customFormat="1" ht="30" customHeight="1" x14ac:dyDescent="0.2">
      <c r="A49" s="103" t="s">
        <v>391</v>
      </c>
      <c r="B49" s="103" t="s">
        <v>391</v>
      </c>
      <c r="C49" s="103" t="s">
        <v>393</v>
      </c>
      <c r="D49" s="103" t="s">
        <v>434</v>
      </c>
      <c r="E49" s="191"/>
      <c r="F49" s="190"/>
      <c r="G49" s="192" t="s">
        <v>300</v>
      </c>
      <c r="H49" s="185">
        <v>30</v>
      </c>
      <c r="I49" s="185">
        <v>50</v>
      </c>
      <c r="J49" s="185">
        <f t="shared" si="1"/>
        <v>40</v>
      </c>
      <c r="K49" s="208" t="s">
        <v>386</v>
      </c>
      <c r="L49" s="189">
        <v>1</v>
      </c>
      <c r="M49" s="186" t="s">
        <v>49</v>
      </c>
      <c r="N49" s="192" t="s">
        <v>301</v>
      </c>
    </row>
    <row r="50" spans="1:14" s="23" customFormat="1" ht="30" customHeight="1" x14ac:dyDescent="0.2">
      <c r="A50" s="103" t="s">
        <v>391</v>
      </c>
      <c r="B50" s="103" t="s">
        <v>391</v>
      </c>
      <c r="C50" s="103" t="s">
        <v>393</v>
      </c>
      <c r="D50" s="103" t="s">
        <v>391</v>
      </c>
      <c r="E50" s="191"/>
      <c r="F50" s="190"/>
      <c r="G50" s="192" t="s">
        <v>303</v>
      </c>
      <c r="H50" s="185">
        <v>20</v>
      </c>
      <c r="I50" s="185">
        <v>40</v>
      </c>
      <c r="J50" s="185">
        <f t="shared" si="1"/>
        <v>30</v>
      </c>
      <c r="K50" s="208" t="s">
        <v>386</v>
      </c>
      <c r="L50" s="189">
        <v>1</v>
      </c>
      <c r="M50" s="186" t="s">
        <v>49</v>
      </c>
      <c r="N50" s="192" t="s">
        <v>302</v>
      </c>
    </row>
    <row r="51" spans="1:14" ht="45" customHeight="1" x14ac:dyDescent="0.2">
      <c r="A51" s="103" t="s">
        <v>391</v>
      </c>
      <c r="B51" s="103" t="s">
        <v>391</v>
      </c>
      <c r="C51" s="103" t="s">
        <v>393</v>
      </c>
      <c r="D51" s="103" t="s">
        <v>392</v>
      </c>
      <c r="E51" s="191"/>
      <c r="F51" s="190"/>
      <c r="G51" s="192" t="s">
        <v>1072</v>
      </c>
      <c r="H51" s="185">
        <v>20</v>
      </c>
      <c r="I51" s="185">
        <v>40</v>
      </c>
      <c r="J51" s="185">
        <f t="shared" si="1"/>
        <v>30</v>
      </c>
      <c r="K51" s="208" t="s">
        <v>386</v>
      </c>
      <c r="L51" s="189">
        <v>1</v>
      </c>
      <c r="M51" s="186" t="s">
        <v>49</v>
      </c>
      <c r="N51" s="187" t="s">
        <v>304</v>
      </c>
    </row>
    <row r="52" spans="1:14" s="23" customFormat="1" ht="45" customHeight="1" x14ac:dyDescent="0.2">
      <c r="A52" s="103" t="s">
        <v>391</v>
      </c>
      <c r="B52" s="103" t="s">
        <v>391</v>
      </c>
      <c r="C52" s="103" t="s">
        <v>393</v>
      </c>
      <c r="D52" s="103" t="s">
        <v>393</v>
      </c>
      <c r="E52" s="191"/>
      <c r="F52" s="190"/>
      <c r="G52" s="192" t="s">
        <v>459</v>
      </c>
      <c r="H52" s="185">
        <v>20</v>
      </c>
      <c r="I52" s="185">
        <v>40</v>
      </c>
      <c r="J52" s="185">
        <f t="shared" si="1"/>
        <v>30</v>
      </c>
      <c r="K52" s="208" t="s">
        <v>386</v>
      </c>
      <c r="L52" s="189">
        <v>1</v>
      </c>
      <c r="M52" s="186" t="s">
        <v>49</v>
      </c>
      <c r="N52" s="206" t="s">
        <v>458</v>
      </c>
    </row>
    <row r="53" spans="1:14" s="23" customFormat="1" ht="15" customHeight="1" x14ac:dyDescent="0.2">
      <c r="A53" s="91" t="s">
        <v>391</v>
      </c>
      <c r="B53" s="91" t="s">
        <v>391</v>
      </c>
      <c r="C53" s="91" t="s">
        <v>395</v>
      </c>
      <c r="D53" s="191"/>
      <c r="E53" s="191"/>
      <c r="F53" s="190"/>
      <c r="G53" s="194" t="s">
        <v>344</v>
      </c>
      <c r="H53" s="185"/>
      <c r="I53" s="185"/>
      <c r="J53" s="185"/>
      <c r="K53" s="186"/>
      <c r="L53" s="189"/>
      <c r="M53" s="186"/>
      <c r="N53" s="187"/>
    </row>
    <row r="54" spans="1:14" s="23" customFormat="1" ht="15" customHeight="1" x14ac:dyDescent="0.2">
      <c r="A54" s="103" t="s">
        <v>391</v>
      </c>
      <c r="B54" s="103" t="s">
        <v>391</v>
      </c>
      <c r="C54" s="103" t="s">
        <v>395</v>
      </c>
      <c r="D54" s="103" t="s">
        <v>434</v>
      </c>
      <c r="E54" s="191"/>
      <c r="F54" s="190"/>
      <c r="G54" s="192" t="s">
        <v>343</v>
      </c>
      <c r="H54" s="185">
        <v>40</v>
      </c>
      <c r="I54" s="185">
        <v>50</v>
      </c>
      <c r="J54" s="185">
        <f>(I54+H54)/2</f>
        <v>45</v>
      </c>
      <c r="K54" s="186" t="s">
        <v>50</v>
      </c>
      <c r="L54" s="189">
        <v>1</v>
      </c>
      <c r="M54" s="186" t="s">
        <v>49</v>
      </c>
      <c r="N54" s="187"/>
    </row>
    <row r="55" spans="1:14" s="23" customFormat="1" ht="15" customHeight="1" x14ac:dyDescent="0.2">
      <c r="A55" s="103" t="s">
        <v>391</v>
      </c>
      <c r="B55" s="103" t="s">
        <v>391</v>
      </c>
      <c r="C55" s="103" t="s">
        <v>395</v>
      </c>
      <c r="D55" s="103" t="s">
        <v>391</v>
      </c>
      <c r="E55" s="191"/>
      <c r="F55" s="190"/>
      <c r="G55" s="192" t="s">
        <v>787</v>
      </c>
      <c r="H55" s="185">
        <v>25</v>
      </c>
      <c r="I55" s="185">
        <v>30</v>
      </c>
      <c r="J55" s="185">
        <f>(I55+H55)/2</f>
        <v>27.5</v>
      </c>
      <c r="K55" s="186" t="s">
        <v>50</v>
      </c>
      <c r="L55" s="189">
        <v>1</v>
      </c>
      <c r="M55" s="186" t="s">
        <v>49</v>
      </c>
      <c r="N55" s="187"/>
    </row>
    <row r="56" spans="1:14" s="23" customFormat="1" ht="15" customHeight="1" x14ac:dyDescent="0.2">
      <c r="A56" s="103" t="s">
        <v>391</v>
      </c>
      <c r="B56" s="103" t="s">
        <v>391</v>
      </c>
      <c r="C56" s="103" t="s">
        <v>395</v>
      </c>
      <c r="D56" s="103" t="s">
        <v>392</v>
      </c>
      <c r="E56" s="191"/>
      <c r="F56" s="190"/>
      <c r="G56" s="192" t="s">
        <v>345</v>
      </c>
      <c r="H56" s="185">
        <v>60</v>
      </c>
      <c r="I56" s="185">
        <v>80</v>
      </c>
      <c r="J56" s="185">
        <f>(I56+H56)/2</f>
        <v>70</v>
      </c>
      <c r="K56" s="186" t="s">
        <v>50</v>
      </c>
      <c r="L56" s="189">
        <v>1</v>
      </c>
      <c r="M56" s="186" t="s">
        <v>49</v>
      </c>
      <c r="N56" s="187" t="s">
        <v>336</v>
      </c>
    </row>
    <row r="57" spans="1:14" s="23" customFormat="1" ht="15" customHeight="1" x14ac:dyDescent="0.2">
      <c r="A57" s="91" t="s">
        <v>391</v>
      </c>
      <c r="B57" s="91" t="s">
        <v>391</v>
      </c>
      <c r="C57" s="91" t="s">
        <v>397</v>
      </c>
      <c r="D57" s="191"/>
      <c r="E57" s="191"/>
      <c r="F57" s="190"/>
      <c r="G57" s="194" t="s">
        <v>346</v>
      </c>
      <c r="H57" s="185"/>
      <c r="I57" s="185"/>
      <c r="J57" s="185"/>
      <c r="K57" s="186"/>
      <c r="L57" s="189"/>
      <c r="M57" s="186"/>
      <c r="N57" s="187"/>
    </row>
    <row r="58" spans="1:14" ht="15" customHeight="1" x14ac:dyDescent="0.2">
      <c r="A58" s="103" t="s">
        <v>391</v>
      </c>
      <c r="B58" s="103" t="s">
        <v>391</v>
      </c>
      <c r="C58" s="103" t="s">
        <v>397</v>
      </c>
      <c r="D58" s="103" t="s">
        <v>434</v>
      </c>
      <c r="E58" s="191"/>
      <c r="F58" s="190"/>
      <c r="G58" s="192" t="s">
        <v>786</v>
      </c>
      <c r="H58" s="185">
        <v>25</v>
      </c>
      <c r="I58" s="185">
        <v>40</v>
      </c>
      <c r="J58" s="185">
        <f t="shared" ref="J58" si="6">(I58+H58)/2</f>
        <v>32.5</v>
      </c>
      <c r="K58" s="186" t="s">
        <v>51</v>
      </c>
      <c r="L58" s="189">
        <v>1</v>
      </c>
      <c r="M58" s="186" t="s">
        <v>49</v>
      </c>
      <c r="N58" s="187"/>
    </row>
    <row r="59" spans="1:14" s="23" customFormat="1" ht="30" customHeight="1" x14ac:dyDescent="0.2">
      <c r="A59" s="103" t="s">
        <v>391</v>
      </c>
      <c r="B59" s="103" t="s">
        <v>391</v>
      </c>
      <c r="C59" s="103" t="s">
        <v>397</v>
      </c>
      <c r="D59" s="103" t="s">
        <v>391</v>
      </c>
      <c r="E59" s="191"/>
      <c r="F59" s="190"/>
      <c r="G59" s="192" t="s">
        <v>320</v>
      </c>
      <c r="H59" s="185">
        <v>70</v>
      </c>
      <c r="I59" s="185">
        <v>70</v>
      </c>
      <c r="J59" s="185">
        <f>(I59+H59)/2</f>
        <v>70</v>
      </c>
      <c r="K59" s="186" t="s">
        <v>50</v>
      </c>
      <c r="L59" s="189">
        <v>1</v>
      </c>
      <c r="M59" s="186" t="s">
        <v>49</v>
      </c>
      <c r="N59" s="187"/>
    </row>
    <row r="60" spans="1:14" s="23" customFormat="1" ht="15" customHeight="1" x14ac:dyDescent="0.2">
      <c r="A60" s="103" t="s">
        <v>391</v>
      </c>
      <c r="B60" s="103" t="s">
        <v>391</v>
      </c>
      <c r="C60" s="103" t="s">
        <v>397</v>
      </c>
      <c r="D60" s="103" t="s">
        <v>392</v>
      </c>
      <c r="E60" s="191"/>
      <c r="F60" s="190"/>
      <c r="G60" s="192" t="s">
        <v>347</v>
      </c>
      <c r="H60" s="185">
        <v>120</v>
      </c>
      <c r="I60" s="185">
        <v>180</v>
      </c>
      <c r="J60" s="185">
        <f>(I60+H60)/2</f>
        <v>150</v>
      </c>
      <c r="K60" s="186" t="s">
        <v>50</v>
      </c>
      <c r="L60" s="189">
        <v>1</v>
      </c>
      <c r="M60" s="186" t="s">
        <v>49</v>
      </c>
      <c r="N60" s="187" t="s">
        <v>666</v>
      </c>
    </row>
    <row r="61" spans="1:14" s="23" customFormat="1" ht="15" customHeight="1" x14ac:dyDescent="0.2">
      <c r="A61" s="91" t="s">
        <v>391</v>
      </c>
      <c r="B61" s="91" t="s">
        <v>391</v>
      </c>
      <c r="C61" s="91" t="s">
        <v>400</v>
      </c>
      <c r="D61" s="193"/>
      <c r="E61" s="191"/>
      <c r="F61" s="190"/>
      <c r="G61" s="194" t="s">
        <v>19</v>
      </c>
      <c r="H61" s="185"/>
      <c r="I61" s="185"/>
      <c r="J61" s="185"/>
      <c r="K61" s="187"/>
      <c r="L61" s="189"/>
      <c r="M61" s="186"/>
      <c r="N61" s="187"/>
    </row>
    <row r="62" spans="1:14" s="23" customFormat="1" ht="30" customHeight="1" x14ac:dyDescent="0.2">
      <c r="A62" s="103" t="s">
        <v>391</v>
      </c>
      <c r="B62" s="103" t="s">
        <v>391</v>
      </c>
      <c r="C62" s="103" t="s">
        <v>400</v>
      </c>
      <c r="D62" s="103" t="s">
        <v>434</v>
      </c>
      <c r="E62" s="191"/>
      <c r="F62" s="190"/>
      <c r="G62" s="192" t="s">
        <v>651</v>
      </c>
      <c r="H62" s="185">
        <v>60</v>
      </c>
      <c r="I62" s="185">
        <v>80</v>
      </c>
      <c r="J62" s="185">
        <f>(I62+H62)/2</f>
        <v>70</v>
      </c>
      <c r="K62" s="186" t="s">
        <v>50</v>
      </c>
      <c r="L62" s="189">
        <v>1</v>
      </c>
      <c r="M62" s="186" t="s">
        <v>49</v>
      </c>
      <c r="N62" s="187" t="s">
        <v>603</v>
      </c>
    </row>
    <row r="63" spans="1:14" s="23" customFormat="1" ht="15" customHeight="1" x14ac:dyDescent="0.2">
      <c r="A63" s="103" t="s">
        <v>391</v>
      </c>
      <c r="B63" s="103" t="s">
        <v>391</v>
      </c>
      <c r="C63" s="103" t="s">
        <v>400</v>
      </c>
      <c r="D63" s="103" t="s">
        <v>391</v>
      </c>
      <c r="E63" s="191"/>
      <c r="F63" s="190"/>
      <c r="G63" s="192" t="s">
        <v>374</v>
      </c>
      <c r="H63" s="185">
        <v>500</v>
      </c>
      <c r="I63" s="185">
        <v>500</v>
      </c>
      <c r="J63" s="185">
        <f>(I63+H63)/2</f>
        <v>500</v>
      </c>
      <c r="K63" s="186" t="s">
        <v>50</v>
      </c>
      <c r="L63" s="189">
        <v>1</v>
      </c>
      <c r="M63" s="186" t="s">
        <v>49</v>
      </c>
      <c r="N63" s="187"/>
    </row>
    <row r="64" spans="1:14" s="23" customFormat="1" ht="15" customHeight="1" x14ac:dyDescent="0.2">
      <c r="A64" s="103" t="s">
        <v>391</v>
      </c>
      <c r="B64" s="103" t="s">
        <v>391</v>
      </c>
      <c r="C64" s="103" t="s">
        <v>400</v>
      </c>
      <c r="D64" s="103" t="s">
        <v>392</v>
      </c>
      <c r="E64" s="191"/>
      <c r="F64" s="190"/>
      <c r="G64" s="192" t="s">
        <v>375</v>
      </c>
      <c r="H64" s="185">
        <v>500</v>
      </c>
      <c r="I64" s="185">
        <v>500</v>
      </c>
      <c r="J64" s="185">
        <f>(I64+H64)/2</f>
        <v>500</v>
      </c>
      <c r="K64" s="186" t="s">
        <v>50</v>
      </c>
      <c r="L64" s="189">
        <v>1</v>
      </c>
      <c r="M64" s="186" t="s">
        <v>49</v>
      </c>
      <c r="N64" s="187"/>
    </row>
    <row r="65" spans="1:15" s="23" customFormat="1" ht="15" customHeight="1" x14ac:dyDescent="0.2">
      <c r="A65" s="113"/>
      <c r="B65" s="113"/>
      <c r="C65" s="113"/>
      <c r="D65" s="113"/>
      <c r="E65" s="114"/>
      <c r="F65" s="115"/>
      <c r="G65" s="203"/>
      <c r="H65" s="117"/>
      <c r="I65" s="117"/>
      <c r="J65" s="117"/>
      <c r="K65" s="118"/>
      <c r="L65" s="119"/>
      <c r="M65" s="120"/>
      <c r="N65" s="204"/>
    </row>
    <row r="66" spans="1:15" s="54" customFormat="1" ht="15" customHeight="1" x14ac:dyDescent="0.2">
      <c r="A66" s="91" t="s">
        <v>391</v>
      </c>
      <c r="B66" s="91" t="s">
        <v>392</v>
      </c>
      <c r="C66" s="191"/>
      <c r="D66" s="193"/>
      <c r="E66" s="191"/>
      <c r="F66" s="205"/>
      <c r="G66" s="194" t="s">
        <v>544</v>
      </c>
      <c r="H66" s="185"/>
      <c r="I66" s="185"/>
      <c r="J66" s="185"/>
      <c r="K66" s="186"/>
      <c r="L66" s="183"/>
      <c r="M66" s="186"/>
      <c r="N66" s="187"/>
    </row>
    <row r="67" spans="1:15" s="23" customFormat="1" ht="15" customHeight="1" x14ac:dyDescent="0.2">
      <c r="A67" s="91" t="s">
        <v>391</v>
      </c>
      <c r="B67" s="91" t="s">
        <v>392</v>
      </c>
      <c r="C67" s="91" t="s">
        <v>434</v>
      </c>
      <c r="D67" s="191"/>
      <c r="E67" s="191"/>
      <c r="F67" s="205"/>
      <c r="G67" s="201" t="s">
        <v>314</v>
      </c>
      <c r="H67" s="185"/>
      <c r="I67" s="185"/>
      <c r="J67" s="185"/>
      <c r="K67" s="186"/>
      <c r="L67" s="183"/>
      <c r="M67" s="186"/>
      <c r="N67" s="187"/>
    </row>
    <row r="68" spans="1:15" s="32" customFormat="1" ht="15" customHeight="1" x14ac:dyDescent="0.25">
      <c r="A68" s="103" t="s">
        <v>391</v>
      </c>
      <c r="B68" s="103" t="s">
        <v>392</v>
      </c>
      <c r="C68" s="103" t="s">
        <v>434</v>
      </c>
      <c r="D68" s="103" t="s">
        <v>434</v>
      </c>
      <c r="E68" s="191"/>
      <c r="F68" s="205"/>
      <c r="G68" s="202" t="s">
        <v>317</v>
      </c>
      <c r="H68" s="185">
        <v>600</v>
      </c>
      <c r="I68" s="185">
        <v>720</v>
      </c>
      <c r="J68" s="185">
        <f t="shared" ref="J68:J69" si="7">(I68+H68)/2</f>
        <v>660</v>
      </c>
      <c r="K68" s="186" t="s">
        <v>50</v>
      </c>
      <c r="L68" s="189">
        <v>1</v>
      </c>
      <c r="M68" s="186" t="s">
        <v>49</v>
      </c>
      <c r="N68" s="187" t="s">
        <v>318</v>
      </c>
      <c r="O68" s="31"/>
    </row>
    <row r="69" spans="1:15" s="32" customFormat="1" ht="15" customHeight="1" x14ac:dyDescent="0.25">
      <c r="A69" s="103" t="s">
        <v>391</v>
      </c>
      <c r="B69" s="103" t="s">
        <v>392</v>
      </c>
      <c r="C69" s="103" t="s">
        <v>434</v>
      </c>
      <c r="D69" s="103" t="s">
        <v>391</v>
      </c>
      <c r="E69" s="191"/>
      <c r="F69" s="205"/>
      <c r="G69" s="190" t="s">
        <v>315</v>
      </c>
      <c r="H69" s="185">
        <v>600</v>
      </c>
      <c r="I69" s="185">
        <v>1000</v>
      </c>
      <c r="J69" s="185">
        <f t="shared" si="7"/>
        <v>800</v>
      </c>
      <c r="K69" s="186" t="s">
        <v>50</v>
      </c>
      <c r="L69" s="189">
        <v>1</v>
      </c>
      <c r="M69" s="186" t="s">
        <v>49</v>
      </c>
      <c r="N69" s="187" t="s">
        <v>316</v>
      </c>
      <c r="O69" s="31"/>
    </row>
    <row r="70" spans="1:15" s="32" customFormat="1" ht="15" customHeight="1" x14ac:dyDescent="0.25">
      <c r="A70" s="91" t="s">
        <v>391</v>
      </c>
      <c r="B70" s="91" t="s">
        <v>392</v>
      </c>
      <c r="C70" s="91" t="s">
        <v>391</v>
      </c>
      <c r="D70" s="191"/>
      <c r="E70" s="191"/>
      <c r="F70" s="205"/>
      <c r="G70" s="201" t="s">
        <v>324</v>
      </c>
      <c r="H70" s="185"/>
      <c r="I70" s="185"/>
      <c r="J70" s="185"/>
      <c r="K70" s="186"/>
      <c r="L70" s="189"/>
      <c r="M70" s="186"/>
      <c r="N70" s="187"/>
      <c r="O70" s="31"/>
    </row>
    <row r="71" spans="1:15" s="32" customFormat="1" ht="30" customHeight="1" x14ac:dyDescent="0.25">
      <c r="A71" s="103" t="s">
        <v>391</v>
      </c>
      <c r="B71" s="103" t="s">
        <v>392</v>
      </c>
      <c r="C71" s="103" t="s">
        <v>391</v>
      </c>
      <c r="D71" s="103" t="s">
        <v>434</v>
      </c>
      <c r="E71" s="191"/>
      <c r="F71" s="205"/>
      <c r="G71" s="190" t="s">
        <v>325</v>
      </c>
      <c r="H71" s="185">
        <v>200</v>
      </c>
      <c r="I71" s="185">
        <v>300</v>
      </c>
      <c r="J71" s="185">
        <f t="shared" ref="J71" si="8">(I71+H71)/2</f>
        <v>250</v>
      </c>
      <c r="K71" s="186" t="s">
        <v>50</v>
      </c>
      <c r="L71" s="189">
        <v>1</v>
      </c>
      <c r="M71" s="186" t="s">
        <v>49</v>
      </c>
      <c r="N71" s="192" t="s">
        <v>326</v>
      </c>
      <c r="O71" s="31"/>
    </row>
    <row r="72" spans="1:15" s="32" customFormat="1" ht="15" customHeight="1" x14ac:dyDescent="0.25">
      <c r="A72" s="91" t="s">
        <v>391</v>
      </c>
      <c r="B72" s="91" t="s">
        <v>392</v>
      </c>
      <c r="C72" s="91" t="s">
        <v>392</v>
      </c>
      <c r="D72" s="210"/>
      <c r="E72" s="193"/>
      <c r="F72" s="200"/>
      <c r="G72" s="211" t="s">
        <v>228</v>
      </c>
      <c r="H72" s="185"/>
      <c r="I72" s="185"/>
      <c r="J72" s="185"/>
      <c r="K72" s="186"/>
      <c r="L72" s="189"/>
      <c r="M72" s="186"/>
      <c r="N72" s="192"/>
    </row>
    <row r="73" spans="1:15" s="32" customFormat="1" ht="15" customHeight="1" x14ac:dyDescent="0.25">
      <c r="A73" s="103" t="s">
        <v>391</v>
      </c>
      <c r="B73" s="103" t="s">
        <v>392</v>
      </c>
      <c r="C73" s="103" t="s">
        <v>392</v>
      </c>
      <c r="D73" s="103" t="s">
        <v>434</v>
      </c>
      <c r="E73" s="193"/>
      <c r="F73" s="200"/>
      <c r="G73" s="202" t="s">
        <v>227</v>
      </c>
      <c r="H73" s="567">
        <v>1300</v>
      </c>
      <c r="I73" s="567">
        <v>1300</v>
      </c>
      <c r="J73" s="567">
        <f>(I73+H73)/2</f>
        <v>1300</v>
      </c>
      <c r="K73" s="186" t="s">
        <v>50</v>
      </c>
      <c r="L73" s="189">
        <v>8</v>
      </c>
      <c r="M73" s="186" t="s">
        <v>49</v>
      </c>
      <c r="N73" s="584" t="s">
        <v>226</v>
      </c>
    </row>
    <row r="74" spans="1:15" s="32" customFormat="1" ht="15" customHeight="1" x14ac:dyDescent="0.25">
      <c r="A74" s="103" t="s">
        <v>391</v>
      </c>
      <c r="B74" s="103" t="s">
        <v>392</v>
      </c>
      <c r="C74" s="103" t="s">
        <v>392</v>
      </c>
      <c r="D74" s="103" t="s">
        <v>391</v>
      </c>
      <c r="E74" s="193"/>
      <c r="F74" s="200"/>
      <c r="G74" s="202" t="s">
        <v>225</v>
      </c>
      <c r="H74" s="567">
        <v>1600</v>
      </c>
      <c r="I74" s="567">
        <v>1600</v>
      </c>
      <c r="J74" s="567">
        <f>(I74+H74)/2</f>
        <v>1600</v>
      </c>
      <c r="K74" s="186" t="s">
        <v>50</v>
      </c>
      <c r="L74" s="189">
        <v>8</v>
      </c>
      <c r="M74" s="186" t="s">
        <v>49</v>
      </c>
      <c r="N74" s="585"/>
      <c r="O74" s="31"/>
    </row>
    <row r="75" spans="1:15" s="32" customFormat="1" ht="15" customHeight="1" x14ac:dyDescent="0.25">
      <c r="A75" s="103" t="s">
        <v>391</v>
      </c>
      <c r="B75" s="103" t="s">
        <v>392</v>
      </c>
      <c r="C75" s="103" t="s">
        <v>392</v>
      </c>
      <c r="D75" s="103" t="s">
        <v>392</v>
      </c>
      <c r="E75" s="193"/>
      <c r="F75" s="200"/>
      <c r="G75" s="202" t="s">
        <v>224</v>
      </c>
      <c r="H75" s="567">
        <v>2200</v>
      </c>
      <c r="I75" s="567">
        <v>2200</v>
      </c>
      <c r="J75" s="567">
        <f>(I75+H75)/2</f>
        <v>2200</v>
      </c>
      <c r="K75" s="186" t="s">
        <v>50</v>
      </c>
      <c r="L75" s="189">
        <v>8</v>
      </c>
      <c r="M75" s="186" t="s">
        <v>49</v>
      </c>
      <c r="N75" s="586"/>
    </row>
    <row r="76" spans="1:15" s="32" customFormat="1" ht="15" customHeight="1" x14ac:dyDescent="0.25">
      <c r="A76" s="91" t="s">
        <v>391</v>
      </c>
      <c r="B76" s="91" t="s">
        <v>392</v>
      </c>
      <c r="C76" s="91" t="s">
        <v>393</v>
      </c>
      <c r="D76" s="193"/>
      <c r="E76" s="191"/>
      <c r="F76" s="205"/>
      <c r="G76" s="201" t="s">
        <v>330</v>
      </c>
      <c r="H76" s="185"/>
      <c r="I76" s="185"/>
      <c r="J76" s="185"/>
      <c r="K76" s="186"/>
      <c r="L76" s="183"/>
      <c r="M76" s="186"/>
      <c r="N76" s="187"/>
    </row>
    <row r="77" spans="1:15" s="32" customFormat="1" ht="15" customHeight="1" x14ac:dyDescent="0.25">
      <c r="A77" s="103" t="s">
        <v>391</v>
      </c>
      <c r="B77" s="103" t="s">
        <v>392</v>
      </c>
      <c r="C77" s="103" t="s">
        <v>393</v>
      </c>
      <c r="D77" s="103" t="s">
        <v>434</v>
      </c>
      <c r="E77" s="191"/>
      <c r="F77" s="205"/>
      <c r="G77" s="202" t="s">
        <v>317</v>
      </c>
      <c r="H77" s="185">
        <v>600</v>
      </c>
      <c r="I77" s="185">
        <v>720</v>
      </c>
      <c r="J77" s="185">
        <f t="shared" ref="J77:J78" si="9">(I77+H77)/2</f>
        <v>660</v>
      </c>
      <c r="K77" s="186" t="s">
        <v>50</v>
      </c>
      <c r="L77" s="189">
        <v>1</v>
      </c>
      <c r="M77" s="186" t="s">
        <v>49</v>
      </c>
      <c r="N77" s="187" t="s">
        <v>318</v>
      </c>
    </row>
    <row r="78" spans="1:15" s="32" customFormat="1" ht="15" customHeight="1" x14ac:dyDescent="0.25">
      <c r="A78" s="103" t="s">
        <v>391</v>
      </c>
      <c r="B78" s="103" t="s">
        <v>392</v>
      </c>
      <c r="C78" s="103" t="s">
        <v>393</v>
      </c>
      <c r="D78" s="103" t="s">
        <v>391</v>
      </c>
      <c r="E78" s="191"/>
      <c r="F78" s="205"/>
      <c r="G78" s="190" t="s">
        <v>315</v>
      </c>
      <c r="H78" s="185">
        <v>600</v>
      </c>
      <c r="I78" s="185">
        <v>1000</v>
      </c>
      <c r="J78" s="185">
        <f t="shared" si="9"/>
        <v>800</v>
      </c>
      <c r="K78" s="186" t="s">
        <v>50</v>
      </c>
      <c r="L78" s="189">
        <v>1</v>
      </c>
      <c r="M78" s="186" t="s">
        <v>49</v>
      </c>
      <c r="N78" s="187" t="s">
        <v>316</v>
      </c>
    </row>
    <row r="79" spans="1:15" s="32" customFormat="1" ht="15" customHeight="1" x14ac:dyDescent="0.25">
      <c r="A79" s="113"/>
      <c r="B79" s="113"/>
      <c r="C79" s="113"/>
      <c r="D79" s="113"/>
      <c r="E79" s="114"/>
      <c r="F79" s="115"/>
      <c r="G79" s="203"/>
      <c r="H79" s="212"/>
      <c r="I79" s="212"/>
      <c r="J79" s="212"/>
      <c r="K79" s="213"/>
      <c r="L79" s="119"/>
      <c r="M79" s="120"/>
      <c r="N79" s="214"/>
    </row>
    <row r="80" spans="1:15" s="32" customFormat="1" ht="15" customHeight="1" x14ac:dyDescent="0.25">
      <c r="A80" s="91" t="s">
        <v>391</v>
      </c>
      <c r="B80" s="91" t="s">
        <v>393</v>
      </c>
      <c r="C80" s="193"/>
      <c r="D80" s="193"/>
      <c r="E80" s="191"/>
      <c r="F80" s="205"/>
      <c r="G80" s="201" t="s">
        <v>365</v>
      </c>
      <c r="H80" s="185"/>
      <c r="I80" s="185"/>
      <c r="J80" s="185"/>
      <c r="K80" s="186"/>
      <c r="L80" s="189"/>
      <c r="M80" s="186"/>
      <c r="N80" s="187"/>
    </row>
    <row r="81" spans="1:15" s="32" customFormat="1" ht="15" customHeight="1" x14ac:dyDescent="0.25">
      <c r="A81" s="91" t="s">
        <v>391</v>
      </c>
      <c r="B81" s="91" t="s">
        <v>393</v>
      </c>
      <c r="C81" s="91" t="s">
        <v>434</v>
      </c>
      <c r="D81" s="191"/>
      <c r="E81" s="191"/>
      <c r="F81" s="190"/>
      <c r="G81" s="194" t="s">
        <v>165</v>
      </c>
      <c r="H81" s="185"/>
      <c r="I81" s="185"/>
      <c r="J81" s="185"/>
      <c r="K81" s="186"/>
      <c r="L81" s="189"/>
      <c r="M81" s="186"/>
      <c r="N81" s="215" t="s">
        <v>491</v>
      </c>
      <c r="O81" s="31"/>
    </row>
    <row r="82" spans="1:15" s="32" customFormat="1" ht="15" customHeight="1" x14ac:dyDescent="0.25">
      <c r="A82" s="103" t="s">
        <v>391</v>
      </c>
      <c r="B82" s="103" t="s">
        <v>393</v>
      </c>
      <c r="C82" s="103" t="s">
        <v>434</v>
      </c>
      <c r="D82" s="103" t="s">
        <v>434</v>
      </c>
      <c r="E82" s="191"/>
      <c r="F82" s="190"/>
      <c r="G82" s="192" t="s">
        <v>321</v>
      </c>
      <c r="H82" s="185">
        <v>250</v>
      </c>
      <c r="I82" s="185">
        <v>500</v>
      </c>
      <c r="J82" s="185">
        <f t="shared" ref="J82:J89" si="10">(I82+H82)/2</f>
        <v>375</v>
      </c>
      <c r="K82" s="186" t="s">
        <v>50</v>
      </c>
      <c r="L82" s="189">
        <v>1</v>
      </c>
      <c r="M82" s="186" t="s">
        <v>49</v>
      </c>
      <c r="N82" s="192"/>
    </row>
    <row r="83" spans="1:15" s="32" customFormat="1" ht="15" customHeight="1" x14ac:dyDescent="0.25">
      <c r="A83" s="103" t="s">
        <v>391</v>
      </c>
      <c r="B83" s="103" t="s">
        <v>393</v>
      </c>
      <c r="C83" s="103" t="s">
        <v>434</v>
      </c>
      <c r="D83" s="103" t="s">
        <v>391</v>
      </c>
      <c r="E83" s="191"/>
      <c r="F83" s="190"/>
      <c r="G83" s="192" t="s">
        <v>20</v>
      </c>
      <c r="H83" s="185">
        <v>400</v>
      </c>
      <c r="I83" s="185">
        <v>600</v>
      </c>
      <c r="J83" s="185">
        <f t="shared" si="10"/>
        <v>500</v>
      </c>
      <c r="K83" s="186" t="s">
        <v>50</v>
      </c>
      <c r="L83" s="189">
        <v>1</v>
      </c>
      <c r="M83" s="186" t="s">
        <v>49</v>
      </c>
      <c r="N83" s="192" t="s">
        <v>329</v>
      </c>
    </row>
    <row r="84" spans="1:15" ht="15" customHeight="1" x14ac:dyDescent="0.2">
      <c r="A84" s="103" t="s">
        <v>391</v>
      </c>
      <c r="B84" s="103" t="s">
        <v>393</v>
      </c>
      <c r="C84" s="103" t="s">
        <v>434</v>
      </c>
      <c r="D84" s="103" t="s">
        <v>392</v>
      </c>
      <c r="E84" s="191"/>
      <c r="F84" s="190"/>
      <c r="G84" s="192" t="s">
        <v>328</v>
      </c>
      <c r="H84" s="185">
        <v>700</v>
      </c>
      <c r="I84" s="185">
        <v>700</v>
      </c>
      <c r="J84" s="185">
        <f t="shared" si="10"/>
        <v>700</v>
      </c>
      <c r="K84" s="186" t="s">
        <v>50</v>
      </c>
      <c r="L84" s="189">
        <v>1</v>
      </c>
      <c r="M84" s="186" t="s">
        <v>49</v>
      </c>
      <c r="N84" s="192" t="s">
        <v>329</v>
      </c>
    </row>
    <row r="85" spans="1:15" ht="30" customHeight="1" x14ac:dyDescent="0.2">
      <c r="A85" s="103" t="s">
        <v>391</v>
      </c>
      <c r="B85" s="103" t="s">
        <v>393</v>
      </c>
      <c r="C85" s="103" t="s">
        <v>434</v>
      </c>
      <c r="D85" s="103" t="s">
        <v>393</v>
      </c>
      <c r="E85" s="191"/>
      <c r="F85" s="190"/>
      <c r="G85" s="192" t="s">
        <v>792</v>
      </c>
      <c r="H85" s="567">
        <v>1000</v>
      </c>
      <c r="I85" s="567">
        <v>1000</v>
      </c>
      <c r="J85" s="567">
        <f t="shared" si="10"/>
        <v>1000</v>
      </c>
      <c r="K85" s="186" t="s">
        <v>50</v>
      </c>
      <c r="L85" s="189">
        <v>1</v>
      </c>
      <c r="M85" s="186" t="s">
        <v>49</v>
      </c>
      <c r="N85" s="192" t="s">
        <v>329</v>
      </c>
    </row>
    <row r="86" spans="1:15" ht="30" customHeight="1" x14ac:dyDescent="0.2">
      <c r="A86" s="91" t="s">
        <v>391</v>
      </c>
      <c r="B86" s="91" t="s">
        <v>393</v>
      </c>
      <c r="C86" s="91" t="s">
        <v>391</v>
      </c>
      <c r="D86" s="191"/>
      <c r="E86" s="191"/>
      <c r="F86" s="190"/>
      <c r="G86" s="198" t="s">
        <v>667</v>
      </c>
      <c r="H86" s="185"/>
      <c r="I86" s="185"/>
      <c r="J86" s="185"/>
      <c r="K86" s="186"/>
      <c r="L86" s="189"/>
      <c r="M86" s="186"/>
      <c r="N86" s="215" t="s">
        <v>728</v>
      </c>
    </row>
    <row r="87" spans="1:15" ht="30" customHeight="1" x14ac:dyDescent="0.2">
      <c r="A87" s="103" t="s">
        <v>391</v>
      </c>
      <c r="B87" s="103" t="s">
        <v>393</v>
      </c>
      <c r="C87" s="103" t="s">
        <v>391</v>
      </c>
      <c r="D87" s="103" t="s">
        <v>434</v>
      </c>
      <c r="E87" s="191"/>
      <c r="F87" s="205"/>
      <c r="G87" s="190" t="s">
        <v>20</v>
      </c>
      <c r="H87" s="185">
        <v>18</v>
      </c>
      <c r="I87" s="185">
        <v>70</v>
      </c>
      <c r="J87" s="185">
        <f t="shared" si="10"/>
        <v>44</v>
      </c>
      <c r="K87" s="186" t="s">
        <v>50</v>
      </c>
      <c r="L87" s="189">
        <v>1</v>
      </c>
      <c r="M87" s="186" t="s">
        <v>49</v>
      </c>
      <c r="N87" s="192" t="s">
        <v>542</v>
      </c>
    </row>
    <row r="88" spans="1:15" ht="30" customHeight="1" x14ac:dyDescent="0.2">
      <c r="A88" s="103" t="s">
        <v>391</v>
      </c>
      <c r="B88" s="103" t="s">
        <v>393</v>
      </c>
      <c r="C88" s="103" t="s">
        <v>391</v>
      </c>
      <c r="D88" s="103" t="s">
        <v>391</v>
      </c>
      <c r="E88" s="216"/>
      <c r="F88" s="217"/>
      <c r="G88" s="206" t="s">
        <v>543</v>
      </c>
      <c r="H88" s="207">
        <v>60</v>
      </c>
      <c r="I88" s="207">
        <v>80</v>
      </c>
      <c r="J88" s="185">
        <f t="shared" si="10"/>
        <v>70</v>
      </c>
      <c r="K88" s="208" t="s">
        <v>50</v>
      </c>
      <c r="L88" s="209">
        <v>1</v>
      </c>
      <c r="M88" s="208" t="s">
        <v>49</v>
      </c>
      <c r="N88" s="206" t="s">
        <v>836</v>
      </c>
    </row>
    <row r="89" spans="1:15" ht="30" customHeight="1" x14ac:dyDescent="0.2">
      <c r="A89" s="103" t="s">
        <v>391</v>
      </c>
      <c r="B89" s="103" t="s">
        <v>393</v>
      </c>
      <c r="C89" s="103" t="s">
        <v>391</v>
      </c>
      <c r="D89" s="103" t="s">
        <v>392</v>
      </c>
      <c r="E89" s="216"/>
      <c r="F89" s="217"/>
      <c r="G89" s="206" t="s">
        <v>604</v>
      </c>
      <c r="H89" s="207">
        <v>80</v>
      </c>
      <c r="I89" s="207">
        <v>100</v>
      </c>
      <c r="J89" s="185">
        <f t="shared" si="10"/>
        <v>90</v>
      </c>
      <c r="K89" s="208" t="s">
        <v>50</v>
      </c>
      <c r="L89" s="209">
        <v>1</v>
      </c>
      <c r="M89" s="208" t="s">
        <v>49</v>
      </c>
      <c r="N89" s="206"/>
    </row>
    <row r="90" spans="1:15" ht="15" customHeight="1" x14ac:dyDescent="0.2">
      <c r="A90" s="91" t="s">
        <v>391</v>
      </c>
      <c r="B90" s="91" t="s">
        <v>393</v>
      </c>
      <c r="C90" s="91" t="s">
        <v>392</v>
      </c>
      <c r="D90" s="191"/>
      <c r="E90" s="191"/>
      <c r="F90" s="190"/>
      <c r="G90" s="194" t="s">
        <v>361</v>
      </c>
      <c r="H90" s="207"/>
      <c r="I90" s="207"/>
      <c r="J90" s="185"/>
      <c r="K90" s="186"/>
      <c r="L90" s="189"/>
      <c r="M90" s="186"/>
      <c r="N90" s="192"/>
    </row>
    <row r="91" spans="1:15" ht="15" customHeight="1" x14ac:dyDescent="0.2">
      <c r="A91" s="103" t="s">
        <v>391</v>
      </c>
      <c r="B91" s="103" t="s">
        <v>393</v>
      </c>
      <c r="C91" s="103" t="s">
        <v>392</v>
      </c>
      <c r="D91" s="103" t="s">
        <v>434</v>
      </c>
      <c r="E91" s="191"/>
      <c r="F91" s="190"/>
      <c r="G91" s="192" t="s">
        <v>327</v>
      </c>
      <c r="H91" s="185">
        <v>250</v>
      </c>
      <c r="I91" s="185">
        <v>400</v>
      </c>
      <c r="J91" s="185">
        <f t="shared" ref="J91" si="11">(I91+H91)/2</f>
        <v>325</v>
      </c>
      <c r="K91" s="186" t="s">
        <v>50</v>
      </c>
      <c r="L91" s="189">
        <v>1</v>
      </c>
      <c r="M91" s="186" t="s">
        <v>49</v>
      </c>
      <c r="N91" s="192"/>
    </row>
    <row r="92" spans="1:15" ht="15" customHeight="1" x14ac:dyDescent="0.2">
      <c r="A92" s="113"/>
      <c r="B92" s="113"/>
      <c r="C92" s="113"/>
      <c r="D92" s="113"/>
      <c r="E92" s="114"/>
      <c r="F92" s="115"/>
      <c r="G92" s="203"/>
      <c r="H92" s="117"/>
      <c r="I92" s="117"/>
      <c r="J92" s="117"/>
      <c r="K92" s="118"/>
      <c r="L92" s="119"/>
      <c r="M92" s="120"/>
      <c r="N92" s="204"/>
    </row>
    <row r="93" spans="1:15" ht="15" customHeight="1" x14ac:dyDescent="0.2">
      <c r="A93" s="91" t="s">
        <v>391</v>
      </c>
      <c r="B93" s="91" t="s">
        <v>395</v>
      </c>
      <c r="C93" s="193"/>
      <c r="D93" s="193"/>
      <c r="E93" s="191"/>
      <c r="F93" s="205"/>
      <c r="G93" s="194" t="s">
        <v>362</v>
      </c>
      <c r="H93" s="185"/>
      <c r="I93" s="185"/>
      <c r="J93" s="185"/>
      <c r="K93" s="186"/>
      <c r="L93" s="189"/>
      <c r="M93" s="186"/>
      <c r="N93" s="192"/>
    </row>
    <row r="94" spans="1:15" ht="15" customHeight="1" x14ac:dyDescent="0.2">
      <c r="A94" s="91" t="s">
        <v>391</v>
      </c>
      <c r="B94" s="91" t="s">
        <v>395</v>
      </c>
      <c r="C94" s="91" t="s">
        <v>434</v>
      </c>
      <c r="D94" s="193"/>
      <c r="E94" s="191"/>
      <c r="F94" s="190"/>
      <c r="G94" s="194" t="s">
        <v>236</v>
      </c>
      <c r="H94" s="185"/>
      <c r="I94" s="185"/>
      <c r="J94" s="185"/>
      <c r="K94" s="187"/>
      <c r="L94" s="189"/>
      <c r="M94" s="186"/>
      <c r="N94" s="187"/>
    </row>
    <row r="95" spans="1:15" ht="15" customHeight="1" x14ac:dyDescent="0.2">
      <c r="A95" s="103" t="s">
        <v>391</v>
      </c>
      <c r="B95" s="103" t="s">
        <v>395</v>
      </c>
      <c r="C95" s="103" t="s">
        <v>434</v>
      </c>
      <c r="D95" s="103" t="s">
        <v>434</v>
      </c>
      <c r="E95" s="191"/>
      <c r="F95" s="205"/>
      <c r="G95" s="202" t="s">
        <v>278</v>
      </c>
      <c r="H95" s="185">
        <v>290</v>
      </c>
      <c r="I95" s="185">
        <v>290</v>
      </c>
      <c r="J95" s="185">
        <f t="shared" si="1"/>
        <v>290</v>
      </c>
      <c r="K95" s="186" t="s">
        <v>50</v>
      </c>
      <c r="L95" s="189">
        <v>8</v>
      </c>
      <c r="M95" s="186" t="s">
        <v>49</v>
      </c>
      <c r="N95" s="584" t="s">
        <v>235</v>
      </c>
    </row>
    <row r="96" spans="1:15" ht="15" customHeight="1" x14ac:dyDescent="0.2">
      <c r="A96" s="103" t="s">
        <v>391</v>
      </c>
      <c r="B96" s="103" t="s">
        <v>395</v>
      </c>
      <c r="C96" s="103" t="s">
        <v>434</v>
      </c>
      <c r="D96" s="103" t="s">
        <v>391</v>
      </c>
      <c r="E96" s="193"/>
      <c r="F96" s="200"/>
      <c r="G96" s="202" t="s">
        <v>279</v>
      </c>
      <c r="H96" s="185">
        <v>220</v>
      </c>
      <c r="I96" s="185">
        <v>220</v>
      </c>
      <c r="J96" s="185">
        <f t="shared" si="1"/>
        <v>220</v>
      </c>
      <c r="K96" s="186" t="s">
        <v>50</v>
      </c>
      <c r="L96" s="189">
        <v>8</v>
      </c>
      <c r="M96" s="186" t="s">
        <v>49</v>
      </c>
      <c r="N96" s="586"/>
    </row>
    <row r="97" spans="1:14" ht="15" customHeight="1" x14ac:dyDescent="0.2">
      <c r="A97" s="91" t="s">
        <v>391</v>
      </c>
      <c r="B97" s="91" t="s">
        <v>395</v>
      </c>
      <c r="C97" s="91" t="s">
        <v>391</v>
      </c>
      <c r="D97" s="193"/>
      <c r="E97" s="191"/>
      <c r="F97" s="190"/>
      <c r="G97" s="194" t="s">
        <v>234</v>
      </c>
      <c r="H97" s="185"/>
      <c r="I97" s="185"/>
      <c r="J97" s="185"/>
      <c r="K97" s="187"/>
      <c r="L97" s="189"/>
      <c r="M97" s="186"/>
      <c r="N97" s="187"/>
    </row>
    <row r="98" spans="1:14" ht="30" customHeight="1" x14ac:dyDescent="0.2">
      <c r="A98" s="103" t="s">
        <v>391</v>
      </c>
      <c r="B98" s="103" t="s">
        <v>395</v>
      </c>
      <c r="C98" s="103" t="s">
        <v>391</v>
      </c>
      <c r="D98" s="103" t="s">
        <v>434</v>
      </c>
      <c r="E98" s="193"/>
      <c r="F98" s="200"/>
      <c r="G98" s="202" t="s">
        <v>279</v>
      </c>
      <c r="H98" s="185">
        <v>220</v>
      </c>
      <c r="I98" s="185">
        <v>220</v>
      </c>
      <c r="J98" s="185">
        <f t="shared" si="1"/>
        <v>220</v>
      </c>
      <c r="K98" s="186" t="s">
        <v>50</v>
      </c>
      <c r="L98" s="189">
        <v>8</v>
      </c>
      <c r="M98" s="186" t="s">
        <v>49</v>
      </c>
      <c r="N98" s="202" t="s">
        <v>232</v>
      </c>
    </row>
    <row r="99" spans="1:14" ht="15" customHeight="1" x14ac:dyDescent="0.2">
      <c r="A99" s="91" t="s">
        <v>391</v>
      </c>
      <c r="B99" s="91" t="s">
        <v>395</v>
      </c>
      <c r="C99" s="91" t="s">
        <v>392</v>
      </c>
      <c r="D99" s="193"/>
      <c r="E99" s="193"/>
      <c r="F99" s="200"/>
      <c r="G99" s="194" t="s">
        <v>233</v>
      </c>
      <c r="H99" s="185"/>
      <c r="I99" s="185"/>
      <c r="J99" s="185"/>
      <c r="K99" s="186"/>
      <c r="L99" s="189"/>
      <c r="M99" s="186"/>
      <c r="N99" s="187"/>
    </row>
    <row r="100" spans="1:14" ht="30" customHeight="1" x14ac:dyDescent="0.2">
      <c r="A100" s="103" t="s">
        <v>391</v>
      </c>
      <c r="B100" s="103" t="s">
        <v>395</v>
      </c>
      <c r="C100" s="103" t="s">
        <v>392</v>
      </c>
      <c r="D100" s="103" t="s">
        <v>434</v>
      </c>
      <c r="E100" s="193"/>
      <c r="F100" s="200"/>
      <c r="G100" s="202" t="s">
        <v>279</v>
      </c>
      <c r="H100" s="185">
        <v>260</v>
      </c>
      <c r="I100" s="185">
        <v>260</v>
      </c>
      <c r="J100" s="185">
        <f t="shared" si="1"/>
        <v>260</v>
      </c>
      <c r="K100" s="186" t="s">
        <v>50</v>
      </c>
      <c r="L100" s="189">
        <v>8</v>
      </c>
      <c r="M100" s="186" t="s">
        <v>49</v>
      </c>
      <c r="N100" s="202" t="s">
        <v>232</v>
      </c>
    </row>
    <row r="101" spans="1:14" ht="15" customHeight="1" x14ac:dyDescent="0.2">
      <c r="A101" s="91" t="s">
        <v>391</v>
      </c>
      <c r="B101" s="91" t="s">
        <v>395</v>
      </c>
      <c r="C101" s="91" t="s">
        <v>393</v>
      </c>
      <c r="D101" s="193"/>
      <c r="E101" s="193"/>
      <c r="F101" s="200"/>
      <c r="G101" s="194" t="s">
        <v>231</v>
      </c>
      <c r="H101" s="185"/>
      <c r="I101" s="185"/>
      <c r="J101" s="185"/>
      <c r="K101" s="186"/>
      <c r="L101" s="189"/>
      <c r="M101" s="186"/>
      <c r="N101" s="187"/>
    </row>
    <row r="102" spans="1:14" ht="30" customHeight="1" x14ac:dyDescent="0.2">
      <c r="A102" s="103" t="s">
        <v>391</v>
      </c>
      <c r="B102" s="103" t="s">
        <v>395</v>
      </c>
      <c r="C102" s="103" t="s">
        <v>393</v>
      </c>
      <c r="D102" s="103" t="s">
        <v>434</v>
      </c>
      <c r="E102" s="193"/>
      <c r="F102" s="200"/>
      <c r="G102" s="202" t="s">
        <v>279</v>
      </c>
      <c r="H102" s="185">
        <v>350</v>
      </c>
      <c r="I102" s="185">
        <v>350</v>
      </c>
      <c r="J102" s="185">
        <f t="shared" si="1"/>
        <v>350</v>
      </c>
      <c r="K102" s="186" t="s">
        <v>50</v>
      </c>
      <c r="L102" s="189">
        <v>8</v>
      </c>
      <c r="M102" s="186" t="s">
        <v>49</v>
      </c>
      <c r="N102" s="202" t="s">
        <v>230</v>
      </c>
    </row>
    <row r="103" spans="1:14" ht="15" customHeight="1" x14ac:dyDescent="0.2">
      <c r="A103" s="91" t="s">
        <v>391</v>
      </c>
      <c r="B103" s="91" t="s">
        <v>395</v>
      </c>
      <c r="C103" s="91" t="s">
        <v>395</v>
      </c>
      <c r="D103" s="193"/>
      <c r="E103" s="193"/>
      <c r="F103" s="200"/>
      <c r="G103" s="211" t="s">
        <v>373</v>
      </c>
      <c r="H103" s="185"/>
      <c r="I103" s="185"/>
      <c r="J103" s="185"/>
      <c r="K103" s="186"/>
      <c r="L103" s="189"/>
      <c r="M103" s="186"/>
      <c r="N103" s="187"/>
    </row>
    <row r="104" spans="1:14" ht="25.5" x14ac:dyDescent="0.2">
      <c r="A104" s="103" t="s">
        <v>391</v>
      </c>
      <c r="B104" s="103" t="s">
        <v>395</v>
      </c>
      <c r="C104" s="103" t="s">
        <v>395</v>
      </c>
      <c r="D104" s="103" t="s">
        <v>434</v>
      </c>
      <c r="E104" s="193"/>
      <c r="F104" s="200"/>
      <c r="G104" s="202" t="s">
        <v>372</v>
      </c>
      <c r="H104" s="567">
        <v>1600</v>
      </c>
      <c r="I104" s="567">
        <v>1600</v>
      </c>
      <c r="J104" s="567">
        <f t="shared" si="1"/>
        <v>1600</v>
      </c>
      <c r="K104" s="186" t="s">
        <v>50</v>
      </c>
      <c r="L104" s="189">
        <v>8</v>
      </c>
      <c r="M104" s="186" t="s">
        <v>49</v>
      </c>
      <c r="N104" s="202" t="s">
        <v>229</v>
      </c>
    </row>
    <row r="105" spans="1:14" ht="15" customHeight="1" x14ac:dyDescent="0.2">
      <c r="A105" s="103" t="s">
        <v>391</v>
      </c>
      <c r="B105" s="103" t="s">
        <v>395</v>
      </c>
      <c r="C105" s="103" t="s">
        <v>395</v>
      </c>
      <c r="D105" s="103" t="s">
        <v>391</v>
      </c>
      <c r="E105" s="193"/>
      <c r="F105" s="200"/>
      <c r="G105" s="202" t="s">
        <v>605</v>
      </c>
      <c r="H105" s="185">
        <v>640</v>
      </c>
      <c r="I105" s="185">
        <v>640</v>
      </c>
      <c r="J105" s="185">
        <f t="shared" si="1"/>
        <v>640</v>
      </c>
      <c r="K105" s="186" t="s">
        <v>50</v>
      </c>
      <c r="L105" s="189">
        <v>8</v>
      </c>
      <c r="M105" s="186" t="s">
        <v>49</v>
      </c>
      <c r="N105" s="187"/>
    </row>
    <row r="106" spans="1:14" ht="15" customHeight="1" x14ac:dyDescent="0.2">
      <c r="A106" s="103" t="s">
        <v>391</v>
      </c>
      <c r="B106" s="103" t="s">
        <v>395</v>
      </c>
      <c r="C106" s="103" t="s">
        <v>395</v>
      </c>
      <c r="D106" s="103" t="s">
        <v>392</v>
      </c>
      <c r="E106" s="193"/>
      <c r="F106" s="200"/>
      <c r="G106" s="202" t="s">
        <v>545</v>
      </c>
      <c r="H106" s="567">
        <v>1600</v>
      </c>
      <c r="I106" s="567">
        <v>1600</v>
      </c>
      <c r="J106" s="567">
        <f t="shared" si="1"/>
        <v>1600</v>
      </c>
      <c r="K106" s="186" t="s">
        <v>50</v>
      </c>
      <c r="L106" s="189">
        <v>8</v>
      </c>
      <c r="M106" s="186" t="s">
        <v>49</v>
      </c>
      <c r="N106" s="187"/>
    </row>
    <row r="107" spans="1:14" ht="30" customHeight="1" x14ac:dyDescent="0.2">
      <c r="A107" s="103" t="s">
        <v>391</v>
      </c>
      <c r="B107" s="103" t="s">
        <v>395</v>
      </c>
      <c r="C107" s="103" t="s">
        <v>395</v>
      </c>
      <c r="D107" s="103" t="s">
        <v>393</v>
      </c>
      <c r="E107" s="193"/>
      <c r="F107" s="200"/>
      <c r="G107" s="202" t="s">
        <v>606</v>
      </c>
      <c r="H107" s="185">
        <v>800</v>
      </c>
      <c r="I107" s="185">
        <v>800</v>
      </c>
      <c r="J107" s="185">
        <f t="shared" si="1"/>
        <v>800</v>
      </c>
      <c r="K107" s="186" t="s">
        <v>50</v>
      </c>
      <c r="L107" s="189">
        <v>8</v>
      </c>
      <c r="M107" s="186" t="s">
        <v>49</v>
      </c>
      <c r="N107" s="187"/>
    </row>
    <row r="108" spans="1:14" ht="15" customHeight="1" x14ac:dyDescent="0.2">
      <c r="A108" s="113"/>
      <c r="B108" s="113"/>
      <c r="C108" s="113"/>
      <c r="D108" s="113"/>
      <c r="E108" s="114"/>
      <c r="F108" s="115"/>
      <c r="G108" s="203"/>
      <c r="H108" s="117"/>
      <c r="I108" s="117"/>
      <c r="J108" s="117"/>
      <c r="K108" s="118"/>
      <c r="L108" s="119"/>
      <c r="M108" s="120"/>
      <c r="N108" s="204"/>
    </row>
    <row r="109" spans="1:14" ht="15" customHeight="1" x14ac:dyDescent="0.2">
      <c r="A109" s="91" t="s">
        <v>391</v>
      </c>
      <c r="B109" s="91" t="s">
        <v>397</v>
      </c>
      <c r="C109" s="193"/>
      <c r="D109" s="193"/>
      <c r="E109" s="193"/>
      <c r="F109" s="200"/>
      <c r="G109" s="201" t="s">
        <v>363</v>
      </c>
      <c r="H109" s="185"/>
      <c r="I109" s="185"/>
      <c r="J109" s="185"/>
      <c r="K109" s="186"/>
      <c r="L109" s="189"/>
      <c r="M109" s="186"/>
      <c r="N109" s="188" t="s">
        <v>865</v>
      </c>
    </row>
    <row r="110" spans="1:14" ht="15" customHeight="1" x14ac:dyDescent="0.2">
      <c r="A110" s="91" t="s">
        <v>391</v>
      </c>
      <c r="B110" s="91" t="s">
        <v>397</v>
      </c>
      <c r="C110" s="91" t="s">
        <v>434</v>
      </c>
      <c r="D110" s="191"/>
      <c r="E110" s="191"/>
      <c r="F110" s="190"/>
      <c r="G110" s="194" t="s">
        <v>44</v>
      </c>
      <c r="H110" s="185"/>
      <c r="I110" s="185"/>
      <c r="J110" s="185"/>
      <c r="K110" s="186"/>
      <c r="L110" s="189"/>
      <c r="M110" s="186"/>
      <c r="N110" s="188"/>
    </row>
    <row r="111" spans="1:14" ht="15" customHeight="1" x14ac:dyDescent="0.2">
      <c r="A111" s="103" t="s">
        <v>391</v>
      </c>
      <c r="B111" s="103" t="s">
        <v>397</v>
      </c>
      <c r="C111" s="103" t="s">
        <v>434</v>
      </c>
      <c r="D111" s="103" t="s">
        <v>434</v>
      </c>
      <c r="E111" s="193"/>
      <c r="F111" s="200"/>
      <c r="G111" s="202" t="s">
        <v>322</v>
      </c>
      <c r="H111" s="185">
        <v>40</v>
      </c>
      <c r="I111" s="185">
        <v>60</v>
      </c>
      <c r="J111" s="185">
        <f t="shared" ref="J111:J114" si="12">(I111+H111)/2</f>
        <v>50</v>
      </c>
      <c r="K111" s="186" t="s">
        <v>50</v>
      </c>
      <c r="L111" s="189">
        <v>1</v>
      </c>
      <c r="M111" s="186" t="s">
        <v>49</v>
      </c>
      <c r="N111" s="187"/>
    </row>
    <row r="112" spans="1:14" ht="30" customHeight="1" x14ac:dyDescent="0.2">
      <c r="A112" s="103" t="s">
        <v>391</v>
      </c>
      <c r="B112" s="103" t="s">
        <v>397</v>
      </c>
      <c r="C112" s="103" t="s">
        <v>434</v>
      </c>
      <c r="D112" s="103" t="s">
        <v>391</v>
      </c>
      <c r="E112" s="193"/>
      <c r="F112" s="200"/>
      <c r="G112" s="202" t="s">
        <v>323</v>
      </c>
      <c r="H112" s="185">
        <v>15</v>
      </c>
      <c r="I112" s="185">
        <v>30</v>
      </c>
      <c r="J112" s="185">
        <f t="shared" si="12"/>
        <v>22.5</v>
      </c>
      <c r="K112" s="186" t="s">
        <v>50</v>
      </c>
      <c r="L112" s="189">
        <v>1</v>
      </c>
      <c r="M112" s="186" t="s">
        <v>49</v>
      </c>
      <c r="N112" s="192" t="s">
        <v>295</v>
      </c>
    </row>
    <row r="113" spans="1:14" ht="15" customHeight="1" x14ac:dyDescent="0.2">
      <c r="A113" s="103" t="s">
        <v>391</v>
      </c>
      <c r="B113" s="103" t="s">
        <v>397</v>
      </c>
      <c r="C113" s="103" t="s">
        <v>434</v>
      </c>
      <c r="D113" s="103" t="s">
        <v>392</v>
      </c>
      <c r="E113" s="193"/>
      <c r="F113" s="200"/>
      <c r="G113" s="202" t="s">
        <v>169</v>
      </c>
      <c r="H113" s="185">
        <v>30</v>
      </c>
      <c r="I113" s="185">
        <v>60</v>
      </c>
      <c r="J113" s="185">
        <f t="shared" si="12"/>
        <v>45</v>
      </c>
      <c r="K113" s="186" t="s">
        <v>50</v>
      </c>
      <c r="L113" s="189">
        <v>1</v>
      </c>
      <c r="M113" s="186" t="s">
        <v>49</v>
      </c>
      <c r="N113" s="187"/>
    </row>
    <row r="114" spans="1:14" ht="30" customHeight="1" x14ac:dyDescent="0.2">
      <c r="A114" s="103" t="s">
        <v>391</v>
      </c>
      <c r="B114" s="103" t="s">
        <v>397</v>
      </c>
      <c r="C114" s="103" t="s">
        <v>434</v>
      </c>
      <c r="D114" s="103" t="s">
        <v>393</v>
      </c>
      <c r="E114" s="193"/>
      <c r="F114" s="200"/>
      <c r="G114" s="202" t="s">
        <v>377</v>
      </c>
      <c r="H114" s="185">
        <v>20</v>
      </c>
      <c r="I114" s="185">
        <v>20</v>
      </c>
      <c r="J114" s="185">
        <f t="shared" si="12"/>
        <v>20</v>
      </c>
      <c r="K114" s="186" t="s">
        <v>50</v>
      </c>
      <c r="L114" s="189">
        <v>1</v>
      </c>
      <c r="M114" s="186" t="s">
        <v>49</v>
      </c>
      <c r="N114" s="202"/>
    </row>
    <row r="115" spans="1:14" ht="15" customHeight="1" x14ac:dyDescent="0.2">
      <c r="A115" s="91" t="s">
        <v>391</v>
      </c>
      <c r="B115" s="91" t="s">
        <v>397</v>
      </c>
      <c r="C115" s="91" t="s">
        <v>391</v>
      </c>
      <c r="D115" s="191"/>
      <c r="E115" s="191"/>
      <c r="F115" s="190"/>
      <c r="G115" s="218" t="s">
        <v>355</v>
      </c>
      <c r="H115" s="185"/>
      <c r="I115" s="185"/>
      <c r="J115" s="185"/>
      <c r="K115" s="186"/>
      <c r="L115" s="189"/>
      <c r="M115" s="186"/>
      <c r="N115" s="187"/>
    </row>
    <row r="116" spans="1:14" ht="30" customHeight="1" x14ac:dyDescent="0.2">
      <c r="A116" s="103" t="s">
        <v>391</v>
      </c>
      <c r="B116" s="103" t="s">
        <v>397</v>
      </c>
      <c r="C116" s="103" t="s">
        <v>391</v>
      </c>
      <c r="D116" s="103" t="s">
        <v>434</v>
      </c>
      <c r="E116" s="191"/>
      <c r="F116" s="190"/>
      <c r="G116" s="192" t="s">
        <v>353</v>
      </c>
      <c r="H116" s="185">
        <v>30</v>
      </c>
      <c r="I116" s="185">
        <v>50</v>
      </c>
      <c r="J116" s="185">
        <f t="shared" ref="J116:J119" si="13">(I116+H116)/2</f>
        <v>40</v>
      </c>
      <c r="K116" s="186" t="s">
        <v>386</v>
      </c>
      <c r="L116" s="189">
        <v>1</v>
      </c>
      <c r="M116" s="186" t="s">
        <v>49</v>
      </c>
      <c r="N116" s="192" t="s">
        <v>301</v>
      </c>
    </row>
    <row r="117" spans="1:14" ht="30" customHeight="1" x14ac:dyDescent="0.2">
      <c r="A117" s="103" t="s">
        <v>391</v>
      </c>
      <c r="B117" s="103" t="s">
        <v>397</v>
      </c>
      <c r="C117" s="103" t="s">
        <v>391</v>
      </c>
      <c r="D117" s="103" t="s">
        <v>391</v>
      </c>
      <c r="E117" s="191"/>
      <c r="F117" s="190"/>
      <c r="G117" s="192" t="s">
        <v>354</v>
      </c>
      <c r="H117" s="185">
        <v>20</v>
      </c>
      <c r="I117" s="185">
        <v>40</v>
      </c>
      <c r="J117" s="185">
        <f t="shared" si="13"/>
        <v>30</v>
      </c>
      <c r="K117" s="186" t="s">
        <v>386</v>
      </c>
      <c r="L117" s="189">
        <v>1</v>
      </c>
      <c r="M117" s="186" t="s">
        <v>49</v>
      </c>
      <c r="N117" s="192" t="s">
        <v>302</v>
      </c>
    </row>
    <row r="118" spans="1:14" ht="30" customHeight="1" x14ac:dyDescent="0.2">
      <c r="A118" s="103" t="s">
        <v>391</v>
      </c>
      <c r="B118" s="103" t="s">
        <v>397</v>
      </c>
      <c r="C118" s="103" t="s">
        <v>391</v>
      </c>
      <c r="D118" s="103" t="s">
        <v>392</v>
      </c>
      <c r="E118" s="191"/>
      <c r="F118" s="190"/>
      <c r="G118" s="192" t="s">
        <v>1073</v>
      </c>
      <c r="H118" s="185">
        <v>20</v>
      </c>
      <c r="I118" s="185">
        <v>40</v>
      </c>
      <c r="J118" s="185">
        <f t="shared" si="13"/>
        <v>30</v>
      </c>
      <c r="K118" s="186" t="s">
        <v>386</v>
      </c>
      <c r="L118" s="189">
        <v>1</v>
      </c>
      <c r="M118" s="186" t="s">
        <v>49</v>
      </c>
      <c r="N118" s="192" t="s">
        <v>304</v>
      </c>
    </row>
    <row r="119" spans="1:14" ht="30" customHeight="1" x14ac:dyDescent="0.2">
      <c r="A119" s="103" t="s">
        <v>391</v>
      </c>
      <c r="B119" s="103" t="s">
        <v>397</v>
      </c>
      <c r="C119" s="103" t="s">
        <v>391</v>
      </c>
      <c r="D119" s="103" t="s">
        <v>393</v>
      </c>
      <c r="E119" s="191"/>
      <c r="F119" s="190"/>
      <c r="G119" s="192" t="s">
        <v>707</v>
      </c>
      <c r="H119" s="185">
        <v>20</v>
      </c>
      <c r="I119" s="185">
        <v>30</v>
      </c>
      <c r="J119" s="185">
        <f t="shared" si="13"/>
        <v>25</v>
      </c>
      <c r="K119" s="186" t="s">
        <v>386</v>
      </c>
      <c r="L119" s="189">
        <v>1</v>
      </c>
      <c r="M119" s="186" t="s">
        <v>49</v>
      </c>
      <c r="N119" s="192" t="s">
        <v>708</v>
      </c>
    </row>
    <row r="120" spans="1:14" ht="15" customHeight="1" x14ac:dyDescent="0.2">
      <c r="A120" s="91" t="s">
        <v>391</v>
      </c>
      <c r="B120" s="91" t="s">
        <v>397</v>
      </c>
      <c r="C120" s="91" t="s">
        <v>392</v>
      </c>
      <c r="D120" s="191"/>
      <c r="E120" s="191"/>
      <c r="F120" s="190"/>
      <c r="G120" s="194" t="s">
        <v>45</v>
      </c>
      <c r="H120" s="185"/>
      <c r="I120" s="185"/>
      <c r="J120" s="185"/>
      <c r="K120" s="186"/>
      <c r="L120" s="189"/>
      <c r="M120" s="186"/>
      <c r="N120" s="187"/>
    </row>
    <row r="121" spans="1:14" ht="15" customHeight="1" x14ac:dyDescent="0.2">
      <c r="A121" s="103" t="s">
        <v>391</v>
      </c>
      <c r="B121" s="103" t="s">
        <v>397</v>
      </c>
      <c r="C121" s="103" t="s">
        <v>392</v>
      </c>
      <c r="D121" s="103" t="s">
        <v>434</v>
      </c>
      <c r="E121" s="191"/>
      <c r="F121" s="190"/>
      <c r="G121" s="192" t="s">
        <v>46</v>
      </c>
      <c r="H121" s="185">
        <v>500</v>
      </c>
      <c r="I121" s="185">
        <v>550</v>
      </c>
      <c r="J121" s="185">
        <f t="shared" ref="J121:J125" si="14">(I121+H121)/2</f>
        <v>525</v>
      </c>
      <c r="K121" s="186" t="s">
        <v>238</v>
      </c>
      <c r="L121" s="189">
        <v>1</v>
      </c>
      <c r="M121" s="186" t="s">
        <v>49</v>
      </c>
      <c r="N121" s="187"/>
    </row>
    <row r="122" spans="1:14" ht="15" customHeight="1" x14ac:dyDescent="0.2">
      <c r="A122" s="103" t="s">
        <v>391</v>
      </c>
      <c r="B122" s="103" t="s">
        <v>397</v>
      </c>
      <c r="C122" s="103" t="s">
        <v>392</v>
      </c>
      <c r="D122" s="103" t="s">
        <v>391</v>
      </c>
      <c r="E122" s="191"/>
      <c r="F122" s="190"/>
      <c r="G122" s="192" t="s">
        <v>46</v>
      </c>
      <c r="H122" s="185">
        <v>100</v>
      </c>
      <c r="I122" s="185">
        <v>100</v>
      </c>
      <c r="J122" s="185">
        <f t="shared" si="14"/>
        <v>100</v>
      </c>
      <c r="K122" s="186" t="s">
        <v>50</v>
      </c>
      <c r="L122" s="189">
        <v>1</v>
      </c>
      <c r="M122" s="186" t="s">
        <v>49</v>
      </c>
      <c r="N122" s="187"/>
    </row>
    <row r="123" spans="1:14" ht="15" customHeight="1" x14ac:dyDescent="0.2">
      <c r="A123" s="91" t="s">
        <v>391</v>
      </c>
      <c r="B123" s="91" t="s">
        <v>397</v>
      </c>
      <c r="C123" s="91" t="s">
        <v>393</v>
      </c>
      <c r="D123" s="191"/>
      <c r="E123" s="191"/>
      <c r="F123" s="190"/>
      <c r="G123" s="194" t="s">
        <v>356</v>
      </c>
      <c r="H123" s="185"/>
      <c r="I123" s="185"/>
      <c r="J123" s="185"/>
      <c r="K123" s="186"/>
      <c r="L123" s="189"/>
      <c r="M123" s="186"/>
      <c r="N123" s="187"/>
    </row>
    <row r="124" spans="1:14" ht="15" customHeight="1" x14ac:dyDescent="0.2">
      <c r="A124" s="103" t="s">
        <v>391</v>
      </c>
      <c r="B124" s="103" t="s">
        <v>397</v>
      </c>
      <c r="C124" s="103" t="s">
        <v>393</v>
      </c>
      <c r="D124" s="103" t="s">
        <v>434</v>
      </c>
      <c r="E124" s="191"/>
      <c r="F124" s="190"/>
      <c r="G124" s="192" t="s">
        <v>357</v>
      </c>
      <c r="H124" s="185">
        <v>500</v>
      </c>
      <c r="I124" s="185">
        <v>550</v>
      </c>
      <c r="J124" s="185">
        <f t="shared" si="14"/>
        <v>525</v>
      </c>
      <c r="K124" s="186" t="s">
        <v>238</v>
      </c>
      <c r="L124" s="189">
        <v>1</v>
      </c>
      <c r="M124" s="186" t="s">
        <v>49</v>
      </c>
      <c r="N124" s="187"/>
    </row>
    <row r="125" spans="1:14" ht="15" customHeight="1" x14ac:dyDescent="0.2">
      <c r="A125" s="103" t="s">
        <v>391</v>
      </c>
      <c r="B125" s="103" t="s">
        <v>397</v>
      </c>
      <c r="C125" s="103" t="s">
        <v>393</v>
      </c>
      <c r="D125" s="103" t="s">
        <v>391</v>
      </c>
      <c r="E125" s="191"/>
      <c r="F125" s="190"/>
      <c r="G125" s="192" t="s">
        <v>358</v>
      </c>
      <c r="H125" s="185">
        <v>250</v>
      </c>
      <c r="I125" s="185">
        <v>300</v>
      </c>
      <c r="J125" s="185">
        <f t="shared" si="14"/>
        <v>275</v>
      </c>
      <c r="K125" s="186" t="s">
        <v>238</v>
      </c>
      <c r="L125" s="189">
        <v>1</v>
      </c>
      <c r="M125" s="186" t="s">
        <v>49</v>
      </c>
      <c r="N125" s="187"/>
    </row>
    <row r="126" spans="1:14" ht="15" customHeight="1" x14ac:dyDescent="0.2">
      <c r="A126" s="113"/>
      <c r="B126" s="113"/>
      <c r="C126" s="113"/>
      <c r="D126" s="113"/>
      <c r="E126" s="114"/>
      <c r="F126" s="115"/>
      <c r="G126" s="203"/>
      <c r="H126" s="117"/>
      <c r="I126" s="117"/>
      <c r="J126" s="117"/>
      <c r="K126" s="118"/>
      <c r="L126" s="119"/>
      <c r="M126" s="120"/>
      <c r="N126" s="204"/>
    </row>
    <row r="127" spans="1:14" ht="15" customHeight="1" x14ac:dyDescent="0.2">
      <c r="A127" s="91" t="s">
        <v>391</v>
      </c>
      <c r="B127" s="91" t="s">
        <v>400</v>
      </c>
      <c r="C127" s="219"/>
      <c r="D127" s="220"/>
      <c r="E127" s="220"/>
      <c r="F127" s="221"/>
      <c r="G127" s="194" t="s">
        <v>21</v>
      </c>
      <c r="H127" s="185"/>
      <c r="I127" s="185"/>
      <c r="J127" s="185"/>
      <c r="K127" s="187"/>
      <c r="L127" s="189"/>
      <c r="M127" s="186"/>
      <c r="N127" s="187"/>
    </row>
    <row r="128" spans="1:14" ht="15" customHeight="1" x14ac:dyDescent="0.2">
      <c r="A128" s="91" t="s">
        <v>391</v>
      </c>
      <c r="B128" s="91" t="s">
        <v>400</v>
      </c>
      <c r="C128" s="91" t="s">
        <v>434</v>
      </c>
      <c r="D128" s="220"/>
      <c r="E128" s="220"/>
      <c r="F128" s="221"/>
      <c r="G128" s="194" t="s">
        <v>895</v>
      </c>
      <c r="H128" s="185"/>
      <c r="I128" s="185"/>
      <c r="J128" s="185"/>
      <c r="K128" s="187"/>
      <c r="L128" s="189"/>
      <c r="M128" s="186"/>
      <c r="N128" s="187"/>
    </row>
    <row r="129" spans="1:14" ht="30" customHeight="1" x14ac:dyDescent="0.2">
      <c r="A129" s="103" t="s">
        <v>391</v>
      </c>
      <c r="B129" s="103" t="s">
        <v>400</v>
      </c>
      <c r="C129" s="103" t="s">
        <v>434</v>
      </c>
      <c r="D129" s="103" t="s">
        <v>434</v>
      </c>
      <c r="E129" s="191"/>
      <c r="F129" s="190"/>
      <c r="G129" s="192" t="s">
        <v>47</v>
      </c>
      <c r="H129" s="197">
        <v>130</v>
      </c>
      <c r="I129" s="197">
        <v>140</v>
      </c>
      <c r="J129" s="197">
        <f>(I129+H129)/2</f>
        <v>135</v>
      </c>
      <c r="K129" s="141" t="s">
        <v>50</v>
      </c>
      <c r="L129" s="147">
        <v>8</v>
      </c>
      <c r="M129" s="186" t="s">
        <v>49</v>
      </c>
      <c r="N129" s="192"/>
    </row>
    <row r="130" spans="1:14" ht="15" customHeight="1" x14ac:dyDescent="0.2">
      <c r="A130" s="113"/>
      <c r="B130" s="113"/>
      <c r="C130" s="113"/>
      <c r="D130" s="113"/>
      <c r="E130" s="114"/>
      <c r="F130" s="115"/>
      <c r="G130" s="203"/>
      <c r="H130" s="117"/>
      <c r="I130" s="117"/>
      <c r="J130" s="117"/>
      <c r="K130" s="118"/>
      <c r="L130" s="119"/>
      <c r="M130" s="120"/>
      <c r="N130" s="204"/>
    </row>
    <row r="131" spans="1:14" ht="15" customHeight="1" x14ac:dyDescent="0.2">
      <c r="A131" s="91" t="s">
        <v>391</v>
      </c>
      <c r="B131" s="91" t="s">
        <v>401</v>
      </c>
      <c r="C131" s="219"/>
      <c r="D131" s="220"/>
      <c r="E131" s="220"/>
      <c r="F131" s="221"/>
      <c r="G131" s="194" t="s">
        <v>364</v>
      </c>
      <c r="H131" s="197"/>
      <c r="I131" s="197"/>
      <c r="J131" s="197"/>
      <c r="K131" s="199"/>
      <c r="L131" s="147"/>
      <c r="M131" s="186"/>
      <c r="N131" s="187"/>
    </row>
    <row r="132" spans="1:14" ht="15" customHeight="1" x14ac:dyDescent="0.2">
      <c r="A132" s="91" t="s">
        <v>391</v>
      </c>
      <c r="B132" s="91" t="s">
        <v>401</v>
      </c>
      <c r="C132" s="91" t="s">
        <v>434</v>
      </c>
      <c r="D132" s="193"/>
      <c r="E132" s="191"/>
      <c r="F132" s="190"/>
      <c r="G132" s="194" t="s">
        <v>309</v>
      </c>
      <c r="H132" s="197"/>
      <c r="I132" s="197"/>
      <c r="J132" s="197"/>
      <c r="K132" s="141"/>
      <c r="L132" s="147"/>
      <c r="M132" s="186"/>
      <c r="N132" s="187"/>
    </row>
    <row r="133" spans="1:14" ht="30" customHeight="1" x14ac:dyDescent="0.2">
      <c r="A133" s="103" t="s">
        <v>391</v>
      </c>
      <c r="B133" s="103" t="s">
        <v>401</v>
      </c>
      <c r="C133" s="103" t="s">
        <v>434</v>
      </c>
      <c r="D133" s="103" t="s">
        <v>434</v>
      </c>
      <c r="E133" s="191"/>
      <c r="F133" s="190"/>
      <c r="G133" s="192" t="s">
        <v>310</v>
      </c>
      <c r="H133" s="197">
        <v>1</v>
      </c>
      <c r="I133" s="197">
        <v>1.25</v>
      </c>
      <c r="J133" s="197">
        <f>(I133+H133)/2</f>
        <v>1.125</v>
      </c>
      <c r="K133" s="141" t="s">
        <v>51</v>
      </c>
      <c r="L133" s="147">
        <v>1</v>
      </c>
      <c r="M133" s="186" t="s">
        <v>49</v>
      </c>
      <c r="N133" s="192" t="s">
        <v>311</v>
      </c>
    </row>
    <row r="134" spans="1:14" ht="30" customHeight="1" x14ac:dyDescent="0.2">
      <c r="A134" s="103" t="s">
        <v>391</v>
      </c>
      <c r="B134" s="103" t="s">
        <v>401</v>
      </c>
      <c r="C134" s="103" t="s">
        <v>434</v>
      </c>
      <c r="D134" s="103" t="s">
        <v>391</v>
      </c>
      <c r="E134" s="191"/>
      <c r="F134" s="190"/>
      <c r="G134" s="192" t="s">
        <v>312</v>
      </c>
      <c r="H134" s="197">
        <v>0.75</v>
      </c>
      <c r="I134" s="197">
        <v>1.25</v>
      </c>
      <c r="J134" s="197">
        <f t="shared" ref="J134:J137" si="15">(I134+H134)/2</f>
        <v>1</v>
      </c>
      <c r="K134" s="141" t="s">
        <v>51</v>
      </c>
      <c r="L134" s="147">
        <v>1</v>
      </c>
      <c r="M134" s="186" t="s">
        <v>49</v>
      </c>
      <c r="N134" s="192" t="s">
        <v>311</v>
      </c>
    </row>
    <row r="135" spans="1:14" ht="15" customHeight="1" x14ac:dyDescent="0.2">
      <c r="A135" s="91" t="s">
        <v>391</v>
      </c>
      <c r="B135" s="91" t="s">
        <v>401</v>
      </c>
      <c r="C135" s="91" t="s">
        <v>391</v>
      </c>
      <c r="D135" s="222"/>
      <c r="E135" s="223"/>
      <c r="F135" s="224"/>
      <c r="G135" s="218" t="s">
        <v>380</v>
      </c>
      <c r="H135" s="197"/>
      <c r="I135" s="197"/>
      <c r="J135" s="197"/>
      <c r="K135" s="141"/>
      <c r="L135" s="147"/>
      <c r="M135" s="225"/>
      <c r="N135" s="226"/>
    </row>
    <row r="136" spans="1:14" ht="15" customHeight="1" x14ac:dyDescent="0.2">
      <c r="A136" s="103" t="s">
        <v>391</v>
      </c>
      <c r="B136" s="103" t="s">
        <v>401</v>
      </c>
      <c r="C136" s="103" t="s">
        <v>391</v>
      </c>
      <c r="D136" s="103" t="s">
        <v>434</v>
      </c>
      <c r="E136" s="227"/>
      <c r="F136" s="228"/>
      <c r="G136" s="192" t="s">
        <v>381</v>
      </c>
      <c r="H136" s="197">
        <v>13</v>
      </c>
      <c r="I136" s="197">
        <v>14</v>
      </c>
      <c r="J136" s="197">
        <f t="shared" si="15"/>
        <v>13.5</v>
      </c>
      <c r="K136" s="141" t="s">
        <v>51</v>
      </c>
      <c r="L136" s="147">
        <v>8</v>
      </c>
      <c r="M136" s="229" t="s">
        <v>49</v>
      </c>
      <c r="N136" s="584" t="s">
        <v>382</v>
      </c>
    </row>
    <row r="137" spans="1:14" ht="15" customHeight="1" x14ac:dyDescent="0.2">
      <c r="A137" s="103" t="s">
        <v>391</v>
      </c>
      <c r="B137" s="103" t="s">
        <v>401</v>
      </c>
      <c r="C137" s="103" t="s">
        <v>391</v>
      </c>
      <c r="D137" s="103" t="s">
        <v>391</v>
      </c>
      <c r="E137" s="227"/>
      <c r="F137" s="228"/>
      <c r="G137" s="192" t="s">
        <v>383</v>
      </c>
      <c r="H137" s="197">
        <v>13</v>
      </c>
      <c r="I137" s="197">
        <v>14</v>
      </c>
      <c r="J137" s="197">
        <f t="shared" si="15"/>
        <v>13.5</v>
      </c>
      <c r="K137" s="141" t="s">
        <v>51</v>
      </c>
      <c r="L137" s="147">
        <v>8</v>
      </c>
      <c r="M137" s="229" t="s">
        <v>49</v>
      </c>
      <c r="N137" s="586"/>
    </row>
    <row r="138" spans="1:14" ht="15" customHeight="1" x14ac:dyDescent="0.2">
      <c r="A138" s="113"/>
      <c r="B138" s="113"/>
      <c r="C138" s="113"/>
      <c r="D138" s="113"/>
      <c r="E138" s="114"/>
      <c r="F138" s="115"/>
      <c r="G138" s="203"/>
      <c r="H138" s="117"/>
      <c r="I138" s="117"/>
      <c r="J138" s="117"/>
      <c r="K138" s="118"/>
      <c r="L138" s="119"/>
      <c r="M138" s="120"/>
      <c r="N138" s="204"/>
    </row>
    <row r="139" spans="1:14" ht="15" customHeight="1" x14ac:dyDescent="0.2">
      <c r="A139" s="91" t="s">
        <v>391</v>
      </c>
      <c r="B139" s="91" t="s">
        <v>402</v>
      </c>
      <c r="C139" s="219"/>
      <c r="D139" s="219"/>
      <c r="E139" s="219"/>
      <c r="F139" s="230"/>
      <c r="G139" s="194" t="s">
        <v>369</v>
      </c>
      <c r="H139" s="185"/>
      <c r="I139" s="185"/>
      <c r="J139" s="185"/>
      <c r="K139" s="186"/>
      <c r="L139" s="189"/>
      <c r="M139" s="186"/>
      <c r="N139" s="187"/>
    </row>
    <row r="140" spans="1:14" ht="15" customHeight="1" x14ac:dyDescent="0.2">
      <c r="A140" s="91" t="s">
        <v>391</v>
      </c>
      <c r="B140" s="91" t="s">
        <v>402</v>
      </c>
      <c r="C140" s="91" t="s">
        <v>434</v>
      </c>
      <c r="D140" s="191"/>
      <c r="E140" s="191"/>
      <c r="F140" s="190"/>
      <c r="G140" s="194" t="s">
        <v>31</v>
      </c>
      <c r="H140" s="185"/>
      <c r="I140" s="185"/>
      <c r="J140" s="185"/>
      <c r="K140" s="186"/>
      <c r="L140" s="189"/>
      <c r="M140" s="186"/>
      <c r="N140" s="187"/>
    </row>
    <row r="141" spans="1:14" ht="15" customHeight="1" x14ac:dyDescent="0.2">
      <c r="A141" s="103" t="s">
        <v>391</v>
      </c>
      <c r="B141" s="103" t="s">
        <v>402</v>
      </c>
      <c r="C141" s="103" t="s">
        <v>434</v>
      </c>
      <c r="D141" s="103" t="s">
        <v>434</v>
      </c>
      <c r="E141" s="191"/>
      <c r="F141" s="190"/>
      <c r="G141" s="187" t="s">
        <v>32</v>
      </c>
      <c r="H141" s="185">
        <v>1</v>
      </c>
      <c r="I141" s="185"/>
      <c r="J141" s="185"/>
      <c r="K141" s="186" t="s">
        <v>51</v>
      </c>
      <c r="L141" s="189">
        <v>3.5</v>
      </c>
      <c r="M141" s="186" t="s">
        <v>49</v>
      </c>
      <c r="N141" s="584" t="s">
        <v>168</v>
      </c>
    </row>
    <row r="142" spans="1:14" ht="15" customHeight="1" x14ac:dyDescent="0.2">
      <c r="A142" s="103" t="s">
        <v>391</v>
      </c>
      <c r="B142" s="103" t="s">
        <v>402</v>
      </c>
      <c r="C142" s="103" t="s">
        <v>434</v>
      </c>
      <c r="D142" s="103" t="s">
        <v>391</v>
      </c>
      <c r="E142" s="191"/>
      <c r="F142" s="190"/>
      <c r="G142" s="187" t="s">
        <v>33</v>
      </c>
      <c r="H142" s="185">
        <v>1</v>
      </c>
      <c r="I142" s="185"/>
      <c r="J142" s="185"/>
      <c r="K142" s="186" t="s">
        <v>51</v>
      </c>
      <c r="L142" s="189">
        <v>4.5</v>
      </c>
      <c r="M142" s="186" t="s">
        <v>49</v>
      </c>
      <c r="N142" s="585"/>
    </row>
    <row r="143" spans="1:14" ht="15" customHeight="1" x14ac:dyDescent="0.2">
      <c r="A143" s="103" t="s">
        <v>391</v>
      </c>
      <c r="B143" s="103" t="s">
        <v>402</v>
      </c>
      <c r="C143" s="103" t="s">
        <v>434</v>
      </c>
      <c r="D143" s="103" t="s">
        <v>392</v>
      </c>
      <c r="E143" s="191"/>
      <c r="F143" s="190"/>
      <c r="G143" s="187" t="s">
        <v>34</v>
      </c>
      <c r="H143" s="185">
        <v>1</v>
      </c>
      <c r="I143" s="185"/>
      <c r="J143" s="185"/>
      <c r="K143" s="186" t="s">
        <v>51</v>
      </c>
      <c r="L143" s="189">
        <v>4.5</v>
      </c>
      <c r="M143" s="186" t="s">
        <v>49</v>
      </c>
      <c r="N143" s="585"/>
    </row>
    <row r="144" spans="1:14" ht="15" customHeight="1" x14ac:dyDescent="0.2">
      <c r="A144" s="103" t="s">
        <v>391</v>
      </c>
      <c r="B144" s="103" t="s">
        <v>402</v>
      </c>
      <c r="C144" s="103" t="s">
        <v>434</v>
      </c>
      <c r="D144" s="103" t="s">
        <v>393</v>
      </c>
      <c r="E144" s="191"/>
      <c r="F144" s="190"/>
      <c r="G144" s="187" t="s">
        <v>35</v>
      </c>
      <c r="H144" s="185">
        <v>1</v>
      </c>
      <c r="I144" s="185"/>
      <c r="J144" s="185"/>
      <c r="K144" s="186" t="s">
        <v>51</v>
      </c>
      <c r="L144" s="189">
        <v>5.5</v>
      </c>
      <c r="M144" s="186" t="s">
        <v>49</v>
      </c>
      <c r="N144" s="586"/>
    </row>
    <row r="145" spans="1:14" ht="15" customHeight="1" x14ac:dyDescent="0.2">
      <c r="A145" s="91" t="s">
        <v>391</v>
      </c>
      <c r="B145" s="91" t="s">
        <v>402</v>
      </c>
      <c r="C145" s="91" t="s">
        <v>391</v>
      </c>
      <c r="D145" s="191"/>
      <c r="E145" s="191"/>
      <c r="F145" s="190"/>
      <c r="G145" s="194" t="s">
        <v>36</v>
      </c>
      <c r="H145" s="185"/>
      <c r="I145" s="185"/>
      <c r="J145" s="185"/>
      <c r="K145" s="186"/>
      <c r="L145" s="189"/>
      <c r="M145" s="186"/>
      <c r="N145" s="187"/>
    </row>
    <row r="146" spans="1:14" ht="15" customHeight="1" x14ac:dyDescent="0.2">
      <c r="A146" s="103" t="s">
        <v>391</v>
      </c>
      <c r="B146" s="103" t="s">
        <v>402</v>
      </c>
      <c r="C146" s="103" t="s">
        <v>391</v>
      </c>
      <c r="D146" s="103" t="s">
        <v>434</v>
      </c>
      <c r="E146" s="191"/>
      <c r="F146" s="190"/>
      <c r="G146" s="187" t="s">
        <v>37</v>
      </c>
      <c r="H146" s="185">
        <v>1</v>
      </c>
      <c r="I146" s="185"/>
      <c r="J146" s="185"/>
      <c r="K146" s="186" t="s">
        <v>51</v>
      </c>
      <c r="L146" s="189">
        <v>2.5</v>
      </c>
      <c r="M146" s="186" t="s">
        <v>49</v>
      </c>
      <c r="N146" s="584" t="s">
        <v>38</v>
      </c>
    </row>
    <row r="147" spans="1:14" ht="15" customHeight="1" x14ac:dyDescent="0.2">
      <c r="A147" s="103" t="s">
        <v>391</v>
      </c>
      <c r="B147" s="103" t="s">
        <v>402</v>
      </c>
      <c r="C147" s="103" t="s">
        <v>391</v>
      </c>
      <c r="D147" s="103" t="s">
        <v>391</v>
      </c>
      <c r="E147" s="191"/>
      <c r="F147" s="190"/>
      <c r="G147" s="187" t="s">
        <v>39</v>
      </c>
      <c r="H147" s="185">
        <v>1</v>
      </c>
      <c r="I147" s="185"/>
      <c r="J147" s="185"/>
      <c r="K147" s="186" t="s">
        <v>51</v>
      </c>
      <c r="L147" s="189">
        <v>3</v>
      </c>
      <c r="M147" s="186" t="s">
        <v>49</v>
      </c>
      <c r="N147" s="585"/>
    </row>
    <row r="148" spans="1:14" ht="15" customHeight="1" x14ac:dyDescent="0.2">
      <c r="A148" s="103" t="s">
        <v>391</v>
      </c>
      <c r="B148" s="103" t="s">
        <v>402</v>
      </c>
      <c r="C148" s="103" t="s">
        <v>391</v>
      </c>
      <c r="D148" s="103" t="s">
        <v>392</v>
      </c>
      <c r="E148" s="191"/>
      <c r="F148" s="190"/>
      <c r="G148" s="187" t="s">
        <v>40</v>
      </c>
      <c r="H148" s="185">
        <v>1</v>
      </c>
      <c r="I148" s="185"/>
      <c r="J148" s="185"/>
      <c r="K148" s="186" t="s">
        <v>51</v>
      </c>
      <c r="L148" s="189">
        <v>3.5</v>
      </c>
      <c r="M148" s="186" t="s">
        <v>49</v>
      </c>
      <c r="N148" s="585"/>
    </row>
    <row r="149" spans="1:14" ht="15" customHeight="1" x14ac:dyDescent="0.2">
      <c r="A149" s="103" t="s">
        <v>391</v>
      </c>
      <c r="B149" s="103" t="s">
        <v>402</v>
      </c>
      <c r="C149" s="103" t="s">
        <v>391</v>
      </c>
      <c r="D149" s="103" t="s">
        <v>393</v>
      </c>
      <c r="E149" s="191"/>
      <c r="F149" s="190"/>
      <c r="G149" s="187" t="s">
        <v>41</v>
      </c>
      <c r="H149" s="185">
        <v>1</v>
      </c>
      <c r="I149" s="185"/>
      <c r="J149" s="185"/>
      <c r="K149" s="186" t="s">
        <v>51</v>
      </c>
      <c r="L149" s="189">
        <v>4</v>
      </c>
      <c r="M149" s="186" t="s">
        <v>49</v>
      </c>
      <c r="N149" s="585"/>
    </row>
    <row r="150" spans="1:14" ht="15" customHeight="1" x14ac:dyDescent="0.2">
      <c r="A150" s="103" t="s">
        <v>391</v>
      </c>
      <c r="B150" s="103" t="s">
        <v>402</v>
      </c>
      <c r="C150" s="103" t="s">
        <v>391</v>
      </c>
      <c r="D150" s="103" t="s">
        <v>395</v>
      </c>
      <c r="E150" s="191"/>
      <c r="F150" s="190"/>
      <c r="G150" s="187" t="s">
        <v>42</v>
      </c>
      <c r="H150" s="185">
        <v>1</v>
      </c>
      <c r="I150" s="185"/>
      <c r="J150" s="185"/>
      <c r="K150" s="186" t="s">
        <v>51</v>
      </c>
      <c r="L150" s="189">
        <v>5</v>
      </c>
      <c r="M150" s="186" t="s">
        <v>49</v>
      </c>
      <c r="N150" s="586"/>
    </row>
    <row r="151" spans="1:14" ht="15" customHeight="1" x14ac:dyDescent="0.2">
      <c r="A151" s="91" t="s">
        <v>391</v>
      </c>
      <c r="B151" s="91" t="s">
        <v>402</v>
      </c>
      <c r="C151" s="91" t="s">
        <v>392</v>
      </c>
      <c r="D151" s="191"/>
      <c r="E151" s="191"/>
      <c r="F151" s="190"/>
      <c r="G151" s="194" t="s">
        <v>22</v>
      </c>
      <c r="H151" s="185"/>
      <c r="I151" s="185"/>
      <c r="J151" s="185"/>
      <c r="K151" s="186"/>
      <c r="L151" s="189"/>
      <c r="M151" s="186"/>
      <c r="N151" s="187"/>
    </row>
    <row r="152" spans="1:14" ht="15" customHeight="1" x14ac:dyDescent="0.2">
      <c r="A152" s="103" t="s">
        <v>391</v>
      </c>
      <c r="B152" s="103" t="s">
        <v>402</v>
      </c>
      <c r="C152" s="103" t="s">
        <v>392</v>
      </c>
      <c r="D152" s="103" t="s">
        <v>434</v>
      </c>
      <c r="E152" s="191"/>
      <c r="F152" s="190"/>
      <c r="G152" s="187" t="s">
        <v>23</v>
      </c>
      <c r="H152" s="185">
        <v>1</v>
      </c>
      <c r="I152" s="185"/>
      <c r="J152" s="185"/>
      <c r="K152" s="186" t="s">
        <v>51</v>
      </c>
      <c r="L152" s="189">
        <v>42</v>
      </c>
      <c r="M152" s="186" t="s">
        <v>49</v>
      </c>
      <c r="N152" s="584" t="s">
        <v>1074</v>
      </c>
    </row>
    <row r="153" spans="1:14" ht="15" customHeight="1" x14ac:dyDescent="0.2">
      <c r="A153" s="103" t="s">
        <v>391</v>
      </c>
      <c r="B153" s="103" t="s">
        <v>402</v>
      </c>
      <c r="C153" s="103" t="s">
        <v>392</v>
      </c>
      <c r="D153" s="103" t="s">
        <v>391</v>
      </c>
      <c r="E153" s="191"/>
      <c r="F153" s="190"/>
      <c r="G153" s="187" t="s">
        <v>24</v>
      </c>
      <c r="H153" s="185">
        <v>1</v>
      </c>
      <c r="I153" s="185"/>
      <c r="J153" s="185"/>
      <c r="K153" s="186" t="s">
        <v>51</v>
      </c>
      <c r="L153" s="189">
        <v>46</v>
      </c>
      <c r="M153" s="186" t="s">
        <v>49</v>
      </c>
      <c r="N153" s="585"/>
    </row>
    <row r="154" spans="1:14" ht="15" customHeight="1" x14ac:dyDescent="0.2">
      <c r="A154" s="103" t="s">
        <v>391</v>
      </c>
      <c r="B154" s="103" t="s">
        <v>402</v>
      </c>
      <c r="C154" s="103" t="s">
        <v>392</v>
      </c>
      <c r="D154" s="103" t="s">
        <v>392</v>
      </c>
      <c r="E154" s="191"/>
      <c r="F154" s="190"/>
      <c r="G154" s="187" t="s">
        <v>25</v>
      </c>
      <c r="H154" s="185">
        <v>1</v>
      </c>
      <c r="I154" s="185"/>
      <c r="J154" s="185"/>
      <c r="K154" s="186" t="s">
        <v>51</v>
      </c>
      <c r="L154" s="189">
        <v>52</v>
      </c>
      <c r="M154" s="186" t="s">
        <v>49</v>
      </c>
      <c r="N154" s="585"/>
    </row>
    <row r="155" spans="1:14" ht="15" customHeight="1" x14ac:dyDescent="0.2">
      <c r="A155" s="103" t="s">
        <v>391</v>
      </c>
      <c r="B155" s="103" t="s">
        <v>402</v>
      </c>
      <c r="C155" s="103" t="s">
        <v>392</v>
      </c>
      <c r="D155" s="103" t="s">
        <v>393</v>
      </c>
      <c r="E155" s="191"/>
      <c r="F155" s="190"/>
      <c r="G155" s="187" t="s">
        <v>26</v>
      </c>
      <c r="H155" s="185">
        <v>1</v>
      </c>
      <c r="I155" s="185"/>
      <c r="J155" s="185"/>
      <c r="K155" s="186" t="s">
        <v>51</v>
      </c>
      <c r="L155" s="189">
        <v>56</v>
      </c>
      <c r="M155" s="186" t="s">
        <v>49</v>
      </c>
      <c r="N155" s="585"/>
    </row>
    <row r="156" spans="1:14" ht="15" customHeight="1" x14ac:dyDescent="0.2">
      <c r="A156" s="103" t="s">
        <v>391</v>
      </c>
      <c r="B156" s="103" t="s">
        <v>402</v>
      </c>
      <c r="C156" s="103" t="s">
        <v>392</v>
      </c>
      <c r="D156" s="103" t="s">
        <v>395</v>
      </c>
      <c r="E156" s="191"/>
      <c r="F156" s="190"/>
      <c r="G156" s="187" t="s">
        <v>27</v>
      </c>
      <c r="H156" s="185">
        <v>1</v>
      </c>
      <c r="I156" s="185"/>
      <c r="J156" s="185"/>
      <c r="K156" s="186" t="s">
        <v>51</v>
      </c>
      <c r="L156" s="189">
        <v>60</v>
      </c>
      <c r="M156" s="186" t="s">
        <v>49</v>
      </c>
      <c r="N156" s="585"/>
    </row>
    <row r="157" spans="1:14" ht="15" customHeight="1" x14ac:dyDescent="0.2">
      <c r="A157" s="103" t="s">
        <v>391</v>
      </c>
      <c r="B157" s="191" t="str">
        <f t="shared" ref="B157" si="16">B$139</f>
        <v>09</v>
      </c>
      <c r="C157" s="191" t="str">
        <f t="shared" ref="C157" si="17">C$151</f>
        <v>03</v>
      </c>
      <c r="D157" s="103" t="s">
        <v>397</v>
      </c>
      <c r="E157" s="191"/>
      <c r="F157" s="190"/>
      <c r="G157" s="187" t="s">
        <v>28</v>
      </c>
      <c r="H157" s="185">
        <v>1</v>
      </c>
      <c r="I157" s="185"/>
      <c r="J157" s="185"/>
      <c r="K157" s="186" t="s">
        <v>51</v>
      </c>
      <c r="L157" s="189">
        <v>77</v>
      </c>
      <c r="M157" s="186" t="s">
        <v>49</v>
      </c>
      <c r="N157" s="586"/>
    </row>
    <row r="158" spans="1:14" ht="15" customHeight="1" x14ac:dyDescent="0.2">
      <c r="A158" s="91" t="s">
        <v>391</v>
      </c>
      <c r="B158" s="91" t="s">
        <v>402</v>
      </c>
      <c r="C158" s="91" t="s">
        <v>393</v>
      </c>
      <c r="D158" s="193"/>
      <c r="E158" s="191"/>
      <c r="F158" s="190"/>
      <c r="G158" s="194" t="s">
        <v>29</v>
      </c>
      <c r="H158" s="185"/>
      <c r="I158" s="185"/>
      <c r="J158" s="185"/>
      <c r="K158" s="186"/>
      <c r="L158" s="189"/>
      <c r="M158" s="186"/>
      <c r="N158" s="187"/>
    </row>
    <row r="159" spans="1:14" ht="15" customHeight="1" x14ac:dyDescent="0.2">
      <c r="A159" s="103" t="s">
        <v>391</v>
      </c>
      <c r="B159" s="103" t="s">
        <v>402</v>
      </c>
      <c r="C159" s="103" t="s">
        <v>393</v>
      </c>
      <c r="D159" s="103" t="s">
        <v>434</v>
      </c>
      <c r="E159" s="191"/>
      <c r="F159" s="190"/>
      <c r="G159" s="187" t="s">
        <v>23</v>
      </c>
      <c r="H159" s="185">
        <v>1</v>
      </c>
      <c r="I159" s="185"/>
      <c r="J159" s="185"/>
      <c r="K159" s="186" t="s">
        <v>51</v>
      </c>
      <c r="L159" s="189">
        <v>36</v>
      </c>
      <c r="M159" s="186" t="s">
        <v>49</v>
      </c>
      <c r="N159" s="584" t="s">
        <v>166</v>
      </c>
    </row>
    <row r="160" spans="1:14" ht="15" customHeight="1" x14ac:dyDescent="0.2">
      <c r="A160" s="103" t="s">
        <v>391</v>
      </c>
      <c r="B160" s="103" t="s">
        <v>402</v>
      </c>
      <c r="C160" s="103" t="s">
        <v>393</v>
      </c>
      <c r="D160" s="103" t="s">
        <v>391</v>
      </c>
      <c r="E160" s="191"/>
      <c r="F160" s="190"/>
      <c r="G160" s="187" t="s">
        <v>24</v>
      </c>
      <c r="H160" s="185">
        <v>1</v>
      </c>
      <c r="I160" s="185"/>
      <c r="J160" s="185"/>
      <c r="K160" s="186" t="s">
        <v>51</v>
      </c>
      <c r="L160" s="189">
        <v>38</v>
      </c>
      <c r="M160" s="186" t="s">
        <v>49</v>
      </c>
      <c r="N160" s="585"/>
    </row>
    <row r="161" spans="1:14" ht="15" customHeight="1" x14ac:dyDescent="0.2">
      <c r="A161" s="103" t="s">
        <v>391</v>
      </c>
      <c r="B161" s="103" t="s">
        <v>402</v>
      </c>
      <c r="C161" s="103" t="s">
        <v>393</v>
      </c>
      <c r="D161" s="103" t="s">
        <v>392</v>
      </c>
      <c r="E161" s="191"/>
      <c r="F161" s="190"/>
      <c r="G161" s="187" t="s">
        <v>25</v>
      </c>
      <c r="H161" s="185">
        <v>1</v>
      </c>
      <c r="I161" s="185"/>
      <c r="J161" s="185"/>
      <c r="K161" s="186" t="s">
        <v>51</v>
      </c>
      <c r="L161" s="189">
        <v>44</v>
      </c>
      <c r="M161" s="186" t="s">
        <v>49</v>
      </c>
      <c r="N161" s="585"/>
    </row>
    <row r="162" spans="1:14" ht="15" customHeight="1" x14ac:dyDescent="0.2">
      <c r="A162" s="103" t="s">
        <v>391</v>
      </c>
      <c r="B162" s="103" t="s">
        <v>402</v>
      </c>
      <c r="C162" s="103" t="s">
        <v>393</v>
      </c>
      <c r="D162" s="103" t="s">
        <v>393</v>
      </c>
      <c r="E162" s="191"/>
      <c r="F162" s="190"/>
      <c r="G162" s="187" t="s">
        <v>26</v>
      </c>
      <c r="H162" s="185">
        <v>1</v>
      </c>
      <c r="I162" s="185"/>
      <c r="J162" s="185"/>
      <c r="K162" s="186" t="s">
        <v>51</v>
      </c>
      <c r="L162" s="189">
        <v>48</v>
      </c>
      <c r="M162" s="186" t="s">
        <v>49</v>
      </c>
      <c r="N162" s="585"/>
    </row>
    <row r="163" spans="1:14" ht="15" customHeight="1" x14ac:dyDescent="0.2">
      <c r="A163" s="103" t="s">
        <v>391</v>
      </c>
      <c r="B163" s="103" t="s">
        <v>402</v>
      </c>
      <c r="C163" s="103" t="s">
        <v>393</v>
      </c>
      <c r="D163" s="103" t="s">
        <v>395</v>
      </c>
      <c r="E163" s="191"/>
      <c r="F163" s="190"/>
      <c r="G163" s="187" t="s">
        <v>27</v>
      </c>
      <c r="H163" s="185">
        <v>1</v>
      </c>
      <c r="I163" s="185"/>
      <c r="J163" s="185"/>
      <c r="K163" s="186" t="s">
        <v>51</v>
      </c>
      <c r="L163" s="189">
        <v>52</v>
      </c>
      <c r="M163" s="186" t="s">
        <v>49</v>
      </c>
      <c r="N163" s="585"/>
    </row>
    <row r="164" spans="1:14" ht="15" customHeight="1" x14ac:dyDescent="0.2">
      <c r="A164" s="103" t="s">
        <v>391</v>
      </c>
      <c r="B164" s="103" t="s">
        <v>402</v>
      </c>
      <c r="C164" s="103" t="s">
        <v>393</v>
      </c>
      <c r="D164" s="103" t="s">
        <v>397</v>
      </c>
      <c r="E164" s="191"/>
      <c r="F164" s="190"/>
      <c r="G164" s="187" t="s">
        <v>28</v>
      </c>
      <c r="H164" s="185">
        <v>1</v>
      </c>
      <c r="I164" s="185"/>
      <c r="J164" s="185"/>
      <c r="K164" s="186" t="s">
        <v>51</v>
      </c>
      <c r="L164" s="189">
        <v>67</v>
      </c>
      <c r="M164" s="186" t="s">
        <v>49</v>
      </c>
      <c r="N164" s="586"/>
    </row>
    <row r="165" spans="1:14" ht="15" customHeight="1" x14ac:dyDescent="0.2">
      <c r="A165" s="91" t="s">
        <v>391</v>
      </c>
      <c r="B165" s="91" t="s">
        <v>402</v>
      </c>
      <c r="C165" s="91" t="s">
        <v>395</v>
      </c>
      <c r="D165" s="193"/>
      <c r="E165" s="191"/>
      <c r="F165" s="190"/>
      <c r="G165" s="194" t="s">
        <v>30</v>
      </c>
      <c r="H165" s="185"/>
      <c r="I165" s="185"/>
      <c r="J165" s="185"/>
      <c r="K165" s="186"/>
      <c r="L165" s="189"/>
      <c r="M165" s="186"/>
      <c r="N165" s="187"/>
    </row>
    <row r="166" spans="1:14" ht="15" customHeight="1" x14ac:dyDescent="0.2">
      <c r="A166" s="103" t="s">
        <v>391</v>
      </c>
      <c r="B166" s="103" t="s">
        <v>402</v>
      </c>
      <c r="C166" s="103" t="s">
        <v>395</v>
      </c>
      <c r="D166" s="103" t="s">
        <v>434</v>
      </c>
      <c r="E166" s="191"/>
      <c r="F166" s="190"/>
      <c r="G166" s="187" t="s">
        <v>23</v>
      </c>
      <c r="H166" s="185">
        <v>1</v>
      </c>
      <c r="I166" s="185"/>
      <c r="J166" s="185"/>
      <c r="K166" s="186" t="s">
        <v>51</v>
      </c>
      <c r="L166" s="189">
        <v>27</v>
      </c>
      <c r="M166" s="186" t="s">
        <v>49</v>
      </c>
      <c r="N166" s="584" t="s">
        <v>167</v>
      </c>
    </row>
    <row r="167" spans="1:14" ht="15" customHeight="1" x14ac:dyDescent="0.2">
      <c r="A167" s="103" t="s">
        <v>391</v>
      </c>
      <c r="B167" s="103" t="s">
        <v>402</v>
      </c>
      <c r="C167" s="103" t="s">
        <v>395</v>
      </c>
      <c r="D167" s="103" t="s">
        <v>391</v>
      </c>
      <c r="E167" s="191"/>
      <c r="F167" s="190"/>
      <c r="G167" s="187" t="s">
        <v>24</v>
      </c>
      <c r="H167" s="185">
        <v>1</v>
      </c>
      <c r="I167" s="185"/>
      <c r="J167" s="185"/>
      <c r="K167" s="186" t="s">
        <v>51</v>
      </c>
      <c r="L167" s="189">
        <v>30</v>
      </c>
      <c r="M167" s="186" t="s">
        <v>49</v>
      </c>
      <c r="N167" s="585"/>
    </row>
    <row r="168" spans="1:14" ht="15" customHeight="1" x14ac:dyDescent="0.2">
      <c r="A168" s="103" t="s">
        <v>391</v>
      </c>
      <c r="B168" s="103" t="s">
        <v>402</v>
      </c>
      <c r="C168" s="103" t="s">
        <v>395</v>
      </c>
      <c r="D168" s="103" t="s">
        <v>392</v>
      </c>
      <c r="E168" s="191"/>
      <c r="F168" s="190"/>
      <c r="G168" s="187" t="s">
        <v>25</v>
      </c>
      <c r="H168" s="185">
        <v>1</v>
      </c>
      <c r="I168" s="185"/>
      <c r="J168" s="185"/>
      <c r="K168" s="186" t="s">
        <v>51</v>
      </c>
      <c r="L168" s="189">
        <v>36</v>
      </c>
      <c r="M168" s="186" t="s">
        <v>49</v>
      </c>
      <c r="N168" s="585"/>
    </row>
    <row r="169" spans="1:14" ht="15" customHeight="1" x14ac:dyDescent="0.2">
      <c r="A169" s="103" t="s">
        <v>391</v>
      </c>
      <c r="B169" s="103" t="s">
        <v>402</v>
      </c>
      <c r="C169" s="103" t="s">
        <v>395</v>
      </c>
      <c r="D169" s="103" t="s">
        <v>393</v>
      </c>
      <c r="E169" s="191"/>
      <c r="F169" s="190"/>
      <c r="G169" s="187" t="s">
        <v>26</v>
      </c>
      <c r="H169" s="185">
        <v>1</v>
      </c>
      <c r="I169" s="185"/>
      <c r="J169" s="185"/>
      <c r="K169" s="186" t="s">
        <v>51</v>
      </c>
      <c r="L169" s="189">
        <v>40</v>
      </c>
      <c r="M169" s="186" t="s">
        <v>49</v>
      </c>
      <c r="N169" s="585"/>
    </row>
    <row r="170" spans="1:14" ht="15" customHeight="1" x14ac:dyDescent="0.2">
      <c r="A170" s="103" t="s">
        <v>391</v>
      </c>
      <c r="B170" s="103" t="s">
        <v>402</v>
      </c>
      <c r="C170" s="103" t="s">
        <v>395</v>
      </c>
      <c r="D170" s="103" t="s">
        <v>395</v>
      </c>
      <c r="E170" s="191"/>
      <c r="F170" s="190"/>
      <c r="G170" s="187" t="s">
        <v>27</v>
      </c>
      <c r="H170" s="185">
        <v>1</v>
      </c>
      <c r="I170" s="185"/>
      <c r="J170" s="185"/>
      <c r="K170" s="186" t="s">
        <v>51</v>
      </c>
      <c r="L170" s="189">
        <v>44</v>
      </c>
      <c r="M170" s="186" t="s">
        <v>49</v>
      </c>
      <c r="N170" s="585"/>
    </row>
    <row r="171" spans="1:14" ht="15" customHeight="1" x14ac:dyDescent="0.2">
      <c r="A171" s="103" t="s">
        <v>391</v>
      </c>
      <c r="B171" s="103" t="s">
        <v>402</v>
      </c>
      <c r="C171" s="103" t="s">
        <v>395</v>
      </c>
      <c r="D171" s="103" t="s">
        <v>397</v>
      </c>
      <c r="E171" s="191"/>
      <c r="F171" s="190"/>
      <c r="G171" s="187" t="s">
        <v>28</v>
      </c>
      <c r="H171" s="185">
        <v>1</v>
      </c>
      <c r="I171" s="185"/>
      <c r="J171" s="185"/>
      <c r="K171" s="186" t="s">
        <v>51</v>
      </c>
      <c r="L171" s="189">
        <v>57</v>
      </c>
      <c r="M171" s="186" t="s">
        <v>49</v>
      </c>
      <c r="N171" s="586"/>
    </row>
    <row r="172" spans="1:14" s="63" customFormat="1" ht="15" customHeight="1" x14ac:dyDescent="0.2">
      <c r="A172" s="91" t="s">
        <v>391</v>
      </c>
      <c r="B172" s="91" t="s">
        <v>402</v>
      </c>
      <c r="C172" s="91" t="s">
        <v>397</v>
      </c>
      <c r="D172" s="91"/>
      <c r="E172" s="193"/>
      <c r="F172" s="201"/>
      <c r="G172" s="194" t="s">
        <v>838</v>
      </c>
      <c r="H172" s="231"/>
      <c r="I172" s="231"/>
      <c r="J172" s="231"/>
      <c r="K172" s="182"/>
      <c r="L172" s="183"/>
      <c r="M172" s="182"/>
      <c r="N172" s="232"/>
    </row>
    <row r="173" spans="1:14" ht="30" customHeight="1" x14ac:dyDescent="0.2">
      <c r="A173" s="103" t="s">
        <v>391</v>
      </c>
      <c r="B173" s="103" t="s">
        <v>402</v>
      </c>
      <c r="C173" s="103" t="s">
        <v>397</v>
      </c>
      <c r="D173" s="103" t="s">
        <v>434</v>
      </c>
      <c r="E173" s="191"/>
      <c r="F173" s="190"/>
      <c r="G173" s="192" t="s">
        <v>837</v>
      </c>
      <c r="H173" s="185">
        <v>1</v>
      </c>
      <c r="I173" s="185">
        <v>3</v>
      </c>
      <c r="J173" s="185">
        <f t="shared" ref="J173" si="18">(I173+H173)/2</f>
        <v>2</v>
      </c>
      <c r="K173" s="186" t="s">
        <v>51</v>
      </c>
      <c r="L173" s="189">
        <v>1</v>
      </c>
      <c r="M173" s="229" t="s">
        <v>49</v>
      </c>
      <c r="N173" s="233" t="s">
        <v>839</v>
      </c>
    </row>
    <row r="174" spans="1:14" x14ac:dyDescent="0.2">
      <c r="A174" s="113"/>
      <c r="B174" s="113"/>
      <c r="C174" s="113"/>
      <c r="D174" s="113"/>
      <c r="E174" s="114"/>
      <c r="F174" s="115"/>
      <c r="G174" s="203"/>
      <c r="H174" s="117"/>
      <c r="I174" s="117"/>
      <c r="J174" s="117"/>
      <c r="K174" s="118"/>
      <c r="L174" s="119"/>
      <c r="M174" s="120"/>
      <c r="N174" s="204"/>
    </row>
    <row r="175" spans="1:14" ht="15" customHeight="1" x14ac:dyDescent="0.2">
      <c r="A175" s="91" t="s">
        <v>391</v>
      </c>
      <c r="B175" s="91" t="s">
        <v>403</v>
      </c>
      <c r="C175" s="219"/>
      <c r="D175" s="219"/>
      <c r="E175" s="219"/>
      <c r="F175" s="230"/>
      <c r="G175" s="194" t="s">
        <v>370</v>
      </c>
      <c r="H175" s="185"/>
      <c r="I175" s="185"/>
      <c r="J175" s="185"/>
      <c r="K175" s="186"/>
      <c r="L175" s="189"/>
      <c r="M175" s="186"/>
      <c r="N175" s="187"/>
    </row>
    <row r="176" spans="1:14" ht="15" customHeight="1" x14ac:dyDescent="0.2">
      <c r="A176" s="91" t="s">
        <v>391</v>
      </c>
      <c r="B176" s="91" t="s">
        <v>403</v>
      </c>
      <c r="C176" s="91" t="s">
        <v>434</v>
      </c>
      <c r="D176" s="191"/>
      <c r="E176" s="191"/>
      <c r="F176" s="190"/>
      <c r="G176" s="218" t="s">
        <v>351</v>
      </c>
      <c r="H176" s="185"/>
      <c r="I176" s="185"/>
      <c r="J176" s="185"/>
      <c r="K176" s="186"/>
      <c r="L176" s="189"/>
      <c r="M176" s="186"/>
      <c r="N176" s="187"/>
    </row>
    <row r="177" spans="1:14" ht="15" customHeight="1" x14ac:dyDescent="0.2">
      <c r="A177" s="103" t="s">
        <v>391</v>
      </c>
      <c r="B177" s="103" t="s">
        <v>403</v>
      </c>
      <c r="C177" s="103" t="s">
        <v>434</v>
      </c>
      <c r="D177" s="103" t="s">
        <v>434</v>
      </c>
      <c r="E177" s="191"/>
      <c r="F177" s="190"/>
      <c r="G177" s="192" t="s">
        <v>348</v>
      </c>
      <c r="H177" s="185">
        <v>1</v>
      </c>
      <c r="I177" s="185"/>
      <c r="J177" s="185"/>
      <c r="K177" s="186" t="s">
        <v>51</v>
      </c>
      <c r="L177" s="189">
        <v>8</v>
      </c>
      <c r="M177" s="186" t="s">
        <v>49</v>
      </c>
      <c r="N177" s="187"/>
    </row>
    <row r="178" spans="1:14" ht="15" customHeight="1" x14ac:dyDescent="0.2">
      <c r="A178" s="103" t="s">
        <v>391</v>
      </c>
      <c r="B178" s="103" t="s">
        <v>403</v>
      </c>
      <c r="C178" s="103" t="s">
        <v>434</v>
      </c>
      <c r="D178" s="103" t="s">
        <v>391</v>
      </c>
      <c r="E178" s="191"/>
      <c r="F178" s="190"/>
      <c r="G178" s="192" t="s">
        <v>349</v>
      </c>
      <c r="H178" s="185">
        <v>1</v>
      </c>
      <c r="I178" s="185"/>
      <c r="J178" s="185"/>
      <c r="K178" s="186" t="s">
        <v>51</v>
      </c>
      <c r="L178" s="189">
        <v>10</v>
      </c>
      <c r="M178" s="186" t="s">
        <v>49</v>
      </c>
      <c r="N178" s="187"/>
    </row>
    <row r="179" spans="1:14" ht="15" customHeight="1" x14ac:dyDescent="0.2">
      <c r="A179" s="91" t="s">
        <v>391</v>
      </c>
      <c r="B179" s="91" t="s">
        <v>403</v>
      </c>
      <c r="C179" s="91" t="s">
        <v>391</v>
      </c>
      <c r="D179" s="191"/>
      <c r="E179" s="191"/>
      <c r="F179" s="190"/>
      <c r="G179" s="218" t="s">
        <v>352</v>
      </c>
      <c r="H179" s="185"/>
      <c r="I179" s="185"/>
      <c r="J179" s="185"/>
      <c r="K179" s="186"/>
      <c r="L179" s="189"/>
      <c r="M179" s="186"/>
      <c r="N179" s="187"/>
    </row>
    <row r="180" spans="1:14" ht="15" customHeight="1" x14ac:dyDescent="0.2">
      <c r="A180" s="103" t="s">
        <v>391</v>
      </c>
      <c r="B180" s="103" t="s">
        <v>403</v>
      </c>
      <c r="C180" s="103" t="s">
        <v>391</v>
      </c>
      <c r="D180" s="103" t="s">
        <v>434</v>
      </c>
      <c r="E180" s="191"/>
      <c r="F180" s="190"/>
      <c r="G180" s="192" t="s">
        <v>371</v>
      </c>
      <c r="H180" s="185">
        <v>1</v>
      </c>
      <c r="I180" s="185"/>
      <c r="J180" s="185"/>
      <c r="K180" s="186" t="s">
        <v>51</v>
      </c>
      <c r="L180" s="189">
        <v>8</v>
      </c>
      <c r="M180" s="186" t="s">
        <v>49</v>
      </c>
      <c r="N180" s="187"/>
    </row>
    <row r="181" spans="1:14" ht="15" customHeight="1" x14ac:dyDescent="0.2">
      <c r="A181" s="103" t="s">
        <v>391</v>
      </c>
      <c r="B181" s="103" t="s">
        <v>403</v>
      </c>
      <c r="C181" s="103" t="s">
        <v>391</v>
      </c>
      <c r="D181" s="103" t="s">
        <v>391</v>
      </c>
      <c r="E181" s="191"/>
      <c r="F181" s="190"/>
      <c r="G181" s="192" t="s">
        <v>350</v>
      </c>
      <c r="H181" s="185">
        <v>1</v>
      </c>
      <c r="I181" s="185"/>
      <c r="J181" s="185"/>
      <c r="K181" s="186" t="s">
        <v>51</v>
      </c>
      <c r="L181" s="189">
        <v>10</v>
      </c>
      <c r="M181" s="186" t="s">
        <v>49</v>
      </c>
      <c r="N181" s="187"/>
    </row>
    <row r="182" spans="1:14" ht="15" customHeight="1" x14ac:dyDescent="0.2">
      <c r="A182" s="91" t="s">
        <v>391</v>
      </c>
      <c r="B182" s="91" t="s">
        <v>403</v>
      </c>
      <c r="C182" s="91" t="s">
        <v>392</v>
      </c>
      <c r="D182" s="191"/>
      <c r="E182" s="191"/>
      <c r="F182" s="190"/>
      <c r="G182" s="194" t="s">
        <v>43</v>
      </c>
      <c r="H182" s="185"/>
      <c r="I182" s="185"/>
      <c r="J182" s="185"/>
      <c r="K182" s="186"/>
      <c r="L182" s="189"/>
      <c r="M182" s="186"/>
      <c r="N182" s="187"/>
    </row>
    <row r="183" spans="1:14" ht="15" customHeight="1" x14ac:dyDescent="0.2">
      <c r="A183" s="103" t="s">
        <v>391</v>
      </c>
      <c r="B183" s="103" t="s">
        <v>403</v>
      </c>
      <c r="C183" s="103" t="s">
        <v>392</v>
      </c>
      <c r="D183" s="103" t="s">
        <v>434</v>
      </c>
      <c r="E183" s="191"/>
      <c r="F183" s="190"/>
      <c r="G183" s="192" t="s">
        <v>43</v>
      </c>
      <c r="H183" s="185">
        <v>1</v>
      </c>
      <c r="I183" s="185"/>
      <c r="J183" s="185"/>
      <c r="K183" s="186" t="s">
        <v>51</v>
      </c>
      <c r="L183" s="189">
        <v>3</v>
      </c>
      <c r="M183" s="186" t="s">
        <v>49</v>
      </c>
      <c r="N183" s="187"/>
    </row>
    <row r="184" spans="1:14" ht="15" customHeight="1" x14ac:dyDescent="0.2">
      <c r="A184" s="113"/>
      <c r="B184" s="113"/>
      <c r="C184" s="113"/>
      <c r="D184" s="113"/>
      <c r="E184" s="114"/>
      <c r="F184" s="115"/>
      <c r="G184" s="203"/>
      <c r="H184" s="117"/>
      <c r="I184" s="117"/>
      <c r="J184" s="117"/>
      <c r="K184" s="118"/>
      <c r="L184" s="119"/>
      <c r="M184" s="120"/>
      <c r="N184" s="204"/>
    </row>
    <row r="185" spans="1:14" ht="15" customHeight="1" x14ac:dyDescent="0.2">
      <c r="A185" s="91" t="s">
        <v>391</v>
      </c>
      <c r="B185" s="91" t="s">
        <v>404</v>
      </c>
      <c r="C185" s="219"/>
      <c r="D185" s="219"/>
      <c r="E185" s="219"/>
      <c r="F185" s="230"/>
      <c r="G185" s="198" t="s">
        <v>607</v>
      </c>
      <c r="H185" s="185"/>
      <c r="I185" s="185"/>
      <c r="J185" s="185"/>
      <c r="K185" s="186"/>
      <c r="L185" s="189"/>
      <c r="M185" s="186"/>
      <c r="N185" s="187"/>
    </row>
    <row r="186" spans="1:14" ht="15" customHeight="1" x14ac:dyDescent="0.2">
      <c r="A186" s="91" t="s">
        <v>391</v>
      </c>
      <c r="B186" s="91" t="s">
        <v>404</v>
      </c>
      <c r="C186" s="91" t="s">
        <v>434</v>
      </c>
      <c r="D186" s="108"/>
      <c r="E186" s="108"/>
      <c r="F186" s="94"/>
      <c r="G186" s="234" t="s">
        <v>64</v>
      </c>
      <c r="H186" s="96"/>
      <c r="I186" s="96"/>
      <c r="J186" s="96"/>
      <c r="K186" s="98"/>
      <c r="L186" s="235"/>
      <c r="M186" s="98"/>
      <c r="N186" s="165"/>
    </row>
    <row r="187" spans="1:14" ht="15" customHeight="1" x14ac:dyDescent="0.2">
      <c r="A187" s="91" t="s">
        <v>391</v>
      </c>
      <c r="B187" s="91" t="s">
        <v>404</v>
      </c>
      <c r="C187" s="91" t="s">
        <v>434</v>
      </c>
      <c r="D187" s="91" t="s">
        <v>434</v>
      </c>
      <c r="E187" s="108"/>
      <c r="F187" s="94"/>
      <c r="G187" s="102" t="s">
        <v>832</v>
      </c>
      <c r="H187" s="96"/>
      <c r="I187" s="96"/>
      <c r="J187" s="96"/>
      <c r="K187" s="98"/>
      <c r="L187" s="235"/>
      <c r="M187" s="98"/>
      <c r="N187" s="167" t="s">
        <v>608</v>
      </c>
    </row>
    <row r="188" spans="1:14" ht="15" customHeight="1" x14ac:dyDescent="0.2">
      <c r="A188" s="103" t="s">
        <v>391</v>
      </c>
      <c r="B188" s="103" t="s">
        <v>404</v>
      </c>
      <c r="C188" s="103" t="s">
        <v>434</v>
      </c>
      <c r="D188" s="103" t="s">
        <v>434</v>
      </c>
      <c r="E188" s="103" t="s">
        <v>434</v>
      </c>
      <c r="F188" s="94"/>
      <c r="G188" s="110" t="s">
        <v>65</v>
      </c>
      <c r="H188" s="96"/>
      <c r="I188" s="96"/>
      <c r="J188" s="96"/>
      <c r="K188" s="236"/>
      <c r="L188" s="237">
        <v>0.5</v>
      </c>
      <c r="M188" s="98" t="s">
        <v>49</v>
      </c>
      <c r="N188" s="165"/>
    </row>
    <row r="189" spans="1:14" ht="15" customHeight="1" x14ac:dyDescent="0.2">
      <c r="A189" s="103" t="s">
        <v>391</v>
      </c>
      <c r="B189" s="103" t="s">
        <v>404</v>
      </c>
      <c r="C189" s="103" t="s">
        <v>434</v>
      </c>
      <c r="D189" s="103" t="s">
        <v>434</v>
      </c>
      <c r="E189" s="103" t="s">
        <v>391</v>
      </c>
      <c r="F189" s="94"/>
      <c r="G189" s="110" t="s">
        <v>66</v>
      </c>
      <c r="H189" s="96"/>
      <c r="I189" s="96"/>
      <c r="J189" s="96"/>
      <c r="K189" s="236"/>
      <c r="L189" s="237">
        <v>0.33333333333333331</v>
      </c>
      <c r="M189" s="98" t="s">
        <v>49</v>
      </c>
      <c r="N189" s="165"/>
    </row>
    <row r="190" spans="1:14" ht="15" customHeight="1" x14ac:dyDescent="0.2">
      <c r="A190" s="103" t="s">
        <v>391</v>
      </c>
      <c r="B190" s="103" t="s">
        <v>404</v>
      </c>
      <c r="C190" s="103" t="s">
        <v>434</v>
      </c>
      <c r="D190" s="103" t="s">
        <v>434</v>
      </c>
      <c r="E190" s="103" t="s">
        <v>392</v>
      </c>
      <c r="F190" s="94"/>
      <c r="G190" s="105" t="s">
        <v>67</v>
      </c>
      <c r="H190" s="96"/>
      <c r="I190" s="96"/>
      <c r="J190" s="96"/>
      <c r="K190" s="236"/>
      <c r="L190" s="236">
        <v>0.5</v>
      </c>
      <c r="M190" s="98" t="s">
        <v>49</v>
      </c>
      <c r="N190" s="165"/>
    </row>
    <row r="191" spans="1:14" ht="15" customHeight="1" x14ac:dyDescent="0.2">
      <c r="A191" s="103" t="s">
        <v>391</v>
      </c>
      <c r="B191" s="103" t="s">
        <v>404</v>
      </c>
      <c r="C191" s="103" t="s">
        <v>434</v>
      </c>
      <c r="D191" s="103" t="s">
        <v>434</v>
      </c>
      <c r="E191" s="103" t="s">
        <v>393</v>
      </c>
      <c r="F191" s="94"/>
      <c r="G191" s="110" t="s">
        <v>68</v>
      </c>
      <c r="H191" s="96"/>
      <c r="I191" s="96"/>
      <c r="J191" s="96"/>
      <c r="K191" s="236"/>
      <c r="L191" s="237">
        <v>6</v>
      </c>
      <c r="M191" s="98" t="s">
        <v>49</v>
      </c>
      <c r="N191" s="165"/>
    </row>
    <row r="192" spans="1:14" ht="15" customHeight="1" x14ac:dyDescent="0.2">
      <c r="A192" s="103" t="s">
        <v>391</v>
      </c>
      <c r="B192" s="103" t="s">
        <v>404</v>
      </c>
      <c r="C192" s="103" t="s">
        <v>434</v>
      </c>
      <c r="D192" s="103" t="s">
        <v>434</v>
      </c>
      <c r="E192" s="103" t="s">
        <v>395</v>
      </c>
      <c r="F192" s="94"/>
      <c r="G192" s="110" t="s">
        <v>289</v>
      </c>
      <c r="H192" s="96"/>
      <c r="I192" s="96"/>
      <c r="J192" s="96"/>
      <c r="K192" s="236"/>
      <c r="L192" s="237">
        <v>1</v>
      </c>
      <c r="M192" s="98" t="s">
        <v>49</v>
      </c>
      <c r="N192" s="165"/>
    </row>
    <row r="193" spans="1:14" ht="15" customHeight="1" x14ac:dyDescent="0.2">
      <c r="A193" s="103" t="s">
        <v>391</v>
      </c>
      <c r="B193" s="103" t="s">
        <v>404</v>
      </c>
      <c r="C193" s="103" t="s">
        <v>434</v>
      </c>
      <c r="D193" s="103" t="s">
        <v>434</v>
      </c>
      <c r="E193" s="103" t="s">
        <v>397</v>
      </c>
      <c r="F193" s="94"/>
      <c r="G193" s="110" t="s">
        <v>69</v>
      </c>
      <c r="H193" s="96"/>
      <c r="I193" s="96"/>
      <c r="J193" s="96"/>
      <c r="K193" s="236"/>
      <c r="L193" s="237">
        <v>1</v>
      </c>
      <c r="M193" s="98" t="s">
        <v>49</v>
      </c>
      <c r="N193" s="165"/>
    </row>
    <row r="194" spans="1:14" ht="15" customHeight="1" x14ac:dyDescent="0.2">
      <c r="A194" s="91" t="s">
        <v>391</v>
      </c>
      <c r="B194" s="91" t="s">
        <v>404</v>
      </c>
      <c r="C194" s="91" t="s">
        <v>434</v>
      </c>
      <c r="D194" s="91" t="s">
        <v>391</v>
      </c>
      <c r="E194" s="108"/>
      <c r="F194" s="94"/>
      <c r="G194" s="102" t="s">
        <v>832</v>
      </c>
      <c r="H194" s="96"/>
      <c r="I194" s="96"/>
      <c r="J194" s="96"/>
      <c r="K194" s="236"/>
      <c r="L194" s="237"/>
      <c r="M194" s="98"/>
      <c r="N194" s="167" t="s">
        <v>608</v>
      </c>
    </row>
    <row r="195" spans="1:14" ht="15" customHeight="1" x14ac:dyDescent="0.2">
      <c r="A195" s="103" t="s">
        <v>391</v>
      </c>
      <c r="B195" s="103" t="s">
        <v>404</v>
      </c>
      <c r="C195" s="103" t="s">
        <v>434</v>
      </c>
      <c r="D195" s="103" t="s">
        <v>391</v>
      </c>
      <c r="E195" s="103" t="s">
        <v>434</v>
      </c>
      <c r="F195" s="94"/>
      <c r="G195" s="110" t="s">
        <v>65</v>
      </c>
      <c r="H195" s="96"/>
      <c r="I195" s="96"/>
      <c r="J195" s="96"/>
      <c r="K195" s="236"/>
      <c r="L195" s="237">
        <v>0.5</v>
      </c>
      <c r="M195" s="98" t="s">
        <v>49</v>
      </c>
      <c r="N195" s="165"/>
    </row>
    <row r="196" spans="1:14" ht="15" customHeight="1" x14ac:dyDescent="0.2">
      <c r="A196" s="103" t="s">
        <v>391</v>
      </c>
      <c r="B196" s="103" t="s">
        <v>404</v>
      </c>
      <c r="C196" s="103" t="s">
        <v>434</v>
      </c>
      <c r="D196" s="103" t="s">
        <v>391</v>
      </c>
      <c r="E196" s="103" t="s">
        <v>391</v>
      </c>
      <c r="F196" s="94"/>
      <c r="G196" s="110" t="s">
        <v>66</v>
      </c>
      <c r="H196" s="96"/>
      <c r="I196" s="96"/>
      <c r="J196" s="96"/>
      <c r="K196" s="236"/>
      <c r="L196" s="237">
        <v>0.33333333333333331</v>
      </c>
      <c r="M196" s="98" t="s">
        <v>49</v>
      </c>
      <c r="N196" s="165"/>
    </row>
    <row r="197" spans="1:14" ht="15" customHeight="1" x14ac:dyDescent="0.2">
      <c r="A197" s="103" t="s">
        <v>391</v>
      </c>
      <c r="B197" s="103" t="s">
        <v>404</v>
      </c>
      <c r="C197" s="103" t="s">
        <v>434</v>
      </c>
      <c r="D197" s="103" t="s">
        <v>391</v>
      </c>
      <c r="E197" s="103" t="s">
        <v>392</v>
      </c>
      <c r="F197" s="94"/>
      <c r="G197" s="105" t="s">
        <v>67</v>
      </c>
      <c r="H197" s="96"/>
      <c r="I197" s="96"/>
      <c r="J197" s="96"/>
      <c r="K197" s="236"/>
      <c r="L197" s="236">
        <v>0.5</v>
      </c>
      <c r="M197" s="98" t="s">
        <v>49</v>
      </c>
      <c r="N197" s="165"/>
    </row>
    <row r="198" spans="1:14" ht="15" customHeight="1" x14ac:dyDescent="0.2">
      <c r="A198" s="103" t="s">
        <v>391</v>
      </c>
      <c r="B198" s="103" t="s">
        <v>404</v>
      </c>
      <c r="C198" s="103" t="s">
        <v>434</v>
      </c>
      <c r="D198" s="103" t="s">
        <v>391</v>
      </c>
      <c r="E198" s="103" t="s">
        <v>393</v>
      </c>
      <c r="F198" s="94"/>
      <c r="G198" s="110" t="s">
        <v>68</v>
      </c>
      <c r="H198" s="96"/>
      <c r="I198" s="96"/>
      <c r="J198" s="96"/>
      <c r="K198" s="236"/>
      <c r="L198" s="237">
        <v>4</v>
      </c>
      <c r="M198" s="98" t="s">
        <v>49</v>
      </c>
      <c r="N198" s="165"/>
    </row>
    <row r="199" spans="1:14" ht="15" customHeight="1" x14ac:dyDescent="0.2">
      <c r="A199" s="103" t="s">
        <v>391</v>
      </c>
      <c r="B199" s="103" t="s">
        <v>404</v>
      </c>
      <c r="C199" s="103" t="s">
        <v>434</v>
      </c>
      <c r="D199" s="103" t="s">
        <v>391</v>
      </c>
      <c r="E199" s="103" t="s">
        <v>395</v>
      </c>
      <c r="F199" s="94"/>
      <c r="G199" s="110" t="s">
        <v>289</v>
      </c>
      <c r="H199" s="96"/>
      <c r="I199" s="96"/>
      <c r="J199" s="96"/>
      <c r="K199" s="236"/>
      <c r="L199" s="237">
        <v>1</v>
      </c>
      <c r="M199" s="98" t="s">
        <v>49</v>
      </c>
      <c r="N199" s="165"/>
    </row>
    <row r="200" spans="1:14" ht="15" customHeight="1" x14ac:dyDescent="0.2">
      <c r="A200" s="103" t="s">
        <v>391</v>
      </c>
      <c r="B200" s="103" t="s">
        <v>404</v>
      </c>
      <c r="C200" s="103" t="s">
        <v>434</v>
      </c>
      <c r="D200" s="103" t="s">
        <v>391</v>
      </c>
      <c r="E200" s="103" t="s">
        <v>397</v>
      </c>
      <c r="F200" s="94"/>
      <c r="G200" s="110" t="s">
        <v>69</v>
      </c>
      <c r="H200" s="96"/>
      <c r="I200" s="96"/>
      <c r="J200" s="96"/>
      <c r="K200" s="236"/>
      <c r="L200" s="237">
        <v>0.5</v>
      </c>
      <c r="M200" s="98" t="s">
        <v>49</v>
      </c>
      <c r="N200" s="165"/>
    </row>
    <row r="201" spans="1:14" ht="15" customHeight="1" x14ac:dyDescent="0.2">
      <c r="A201" s="91" t="s">
        <v>391</v>
      </c>
      <c r="B201" s="91" t="s">
        <v>404</v>
      </c>
      <c r="C201" s="91" t="s">
        <v>434</v>
      </c>
      <c r="D201" s="91" t="s">
        <v>392</v>
      </c>
      <c r="E201" s="108"/>
      <c r="F201" s="94"/>
      <c r="G201" s="241" t="s">
        <v>609</v>
      </c>
      <c r="H201" s="96"/>
      <c r="I201" s="96"/>
      <c r="J201" s="96"/>
      <c r="K201" s="236"/>
      <c r="L201" s="237"/>
      <c r="M201" s="98"/>
      <c r="N201" s="167" t="s">
        <v>608</v>
      </c>
    </row>
    <row r="202" spans="1:14" ht="15" customHeight="1" x14ac:dyDescent="0.2">
      <c r="A202" s="103" t="s">
        <v>391</v>
      </c>
      <c r="B202" s="103" t="s">
        <v>404</v>
      </c>
      <c r="C202" s="103" t="s">
        <v>434</v>
      </c>
      <c r="D202" s="103" t="s">
        <v>392</v>
      </c>
      <c r="E202" s="103" t="s">
        <v>434</v>
      </c>
      <c r="F202" s="94"/>
      <c r="G202" s="110" t="s">
        <v>65</v>
      </c>
      <c r="H202" s="96"/>
      <c r="I202" s="96"/>
      <c r="J202" s="96"/>
      <c r="K202" s="236"/>
      <c r="L202" s="237">
        <v>0.5</v>
      </c>
      <c r="M202" s="98" t="s">
        <v>49</v>
      </c>
      <c r="N202" s="165"/>
    </row>
    <row r="203" spans="1:14" ht="15" customHeight="1" x14ac:dyDescent="0.2">
      <c r="A203" s="103" t="s">
        <v>391</v>
      </c>
      <c r="B203" s="103" t="s">
        <v>404</v>
      </c>
      <c r="C203" s="103" t="s">
        <v>434</v>
      </c>
      <c r="D203" s="103" t="s">
        <v>392</v>
      </c>
      <c r="E203" s="103" t="s">
        <v>391</v>
      </c>
      <c r="F203" s="94"/>
      <c r="G203" s="110" t="s">
        <v>66</v>
      </c>
      <c r="H203" s="96"/>
      <c r="I203" s="96"/>
      <c r="J203" s="96"/>
      <c r="K203" s="236"/>
      <c r="L203" s="237">
        <v>0.33333333333333331</v>
      </c>
      <c r="M203" s="98" t="s">
        <v>49</v>
      </c>
      <c r="N203" s="165"/>
    </row>
    <row r="204" spans="1:14" ht="15" customHeight="1" x14ac:dyDescent="0.2">
      <c r="A204" s="103" t="s">
        <v>391</v>
      </c>
      <c r="B204" s="103" t="s">
        <v>404</v>
      </c>
      <c r="C204" s="103" t="s">
        <v>434</v>
      </c>
      <c r="D204" s="103" t="s">
        <v>392</v>
      </c>
      <c r="E204" s="103" t="s">
        <v>392</v>
      </c>
      <c r="F204" s="94"/>
      <c r="G204" s="105" t="s">
        <v>67</v>
      </c>
      <c r="H204" s="96"/>
      <c r="I204" s="96"/>
      <c r="J204" s="96"/>
      <c r="K204" s="236"/>
      <c r="L204" s="236">
        <v>0.5</v>
      </c>
      <c r="M204" s="98" t="s">
        <v>49</v>
      </c>
      <c r="N204" s="165"/>
    </row>
    <row r="205" spans="1:14" ht="15" customHeight="1" x14ac:dyDescent="0.2">
      <c r="A205" s="103" t="s">
        <v>391</v>
      </c>
      <c r="B205" s="103" t="s">
        <v>404</v>
      </c>
      <c r="C205" s="103" t="s">
        <v>434</v>
      </c>
      <c r="D205" s="103" t="s">
        <v>392</v>
      </c>
      <c r="E205" s="103" t="s">
        <v>393</v>
      </c>
      <c r="F205" s="94"/>
      <c r="G205" s="110" t="s">
        <v>68</v>
      </c>
      <c r="H205" s="96"/>
      <c r="I205" s="96"/>
      <c r="J205" s="96"/>
      <c r="K205" s="236"/>
      <c r="L205" s="237">
        <v>3</v>
      </c>
      <c r="M205" s="98" t="s">
        <v>49</v>
      </c>
      <c r="N205" s="165"/>
    </row>
    <row r="206" spans="1:14" ht="15" customHeight="1" x14ac:dyDescent="0.2">
      <c r="A206" s="103" t="s">
        <v>391</v>
      </c>
      <c r="B206" s="103" t="s">
        <v>404</v>
      </c>
      <c r="C206" s="103" t="s">
        <v>434</v>
      </c>
      <c r="D206" s="103" t="s">
        <v>392</v>
      </c>
      <c r="E206" s="103" t="s">
        <v>395</v>
      </c>
      <c r="F206" s="94"/>
      <c r="G206" s="110" t="s">
        <v>289</v>
      </c>
      <c r="H206" s="96"/>
      <c r="I206" s="96"/>
      <c r="J206" s="96"/>
      <c r="K206" s="236"/>
      <c r="L206" s="237">
        <v>10</v>
      </c>
      <c r="M206" s="98" t="s">
        <v>49</v>
      </c>
      <c r="N206" s="165"/>
    </row>
    <row r="207" spans="1:14" ht="15" customHeight="1" x14ac:dyDescent="0.2">
      <c r="A207" s="103" t="s">
        <v>391</v>
      </c>
      <c r="B207" s="103" t="s">
        <v>404</v>
      </c>
      <c r="C207" s="103" t="s">
        <v>434</v>
      </c>
      <c r="D207" s="103" t="s">
        <v>392</v>
      </c>
      <c r="E207" s="103" t="s">
        <v>397</v>
      </c>
      <c r="F207" s="94"/>
      <c r="G207" s="110" t="s">
        <v>69</v>
      </c>
      <c r="H207" s="96"/>
      <c r="I207" s="96"/>
      <c r="J207" s="96"/>
      <c r="K207" s="236"/>
      <c r="L207" s="237">
        <v>1</v>
      </c>
      <c r="M207" s="98" t="s">
        <v>49</v>
      </c>
      <c r="N207" s="165"/>
    </row>
    <row r="208" spans="1:14" ht="30" customHeight="1" x14ac:dyDescent="0.2">
      <c r="A208" s="91" t="s">
        <v>391</v>
      </c>
      <c r="B208" s="91" t="s">
        <v>404</v>
      </c>
      <c r="C208" s="91" t="s">
        <v>434</v>
      </c>
      <c r="D208" s="91" t="s">
        <v>393</v>
      </c>
      <c r="E208" s="108"/>
      <c r="F208" s="94"/>
      <c r="G208" s="102" t="s">
        <v>833</v>
      </c>
      <c r="H208" s="96"/>
      <c r="I208" s="96"/>
      <c r="J208" s="96"/>
      <c r="K208" s="236"/>
      <c r="L208" s="237"/>
      <c r="M208" s="98"/>
      <c r="N208" s="167" t="s">
        <v>610</v>
      </c>
    </row>
    <row r="209" spans="1:14" ht="15" customHeight="1" x14ac:dyDescent="0.2">
      <c r="A209" s="103" t="s">
        <v>391</v>
      </c>
      <c r="B209" s="103" t="s">
        <v>404</v>
      </c>
      <c r="C209" s="103" t="s">
        <v>434</v>
      </c>
      <c r="D209" s="103" t="s">
        <v>393</v>
      </c>
      <c r="E209" s="103" t="s">
        <v>434</v>
      </c>
      <c r="F209" s="94"/>
      <c r="G209" s="110" t="s">
        <v>65</v>
      </c>
      <c r="H209" s="96"/>
      <c r="I209" s="96"/>
      <c r="J209" s="96"/>
      <c r="K209" s="236"/>
      <c r="L209" s="237">
        <v>1.5</v>
      </c>
      <c r="M209" s="98" t="s">
        <v>49</v>
      </c>
      <c r="N209" s="165"/>
    </row>
    <row r="210" spans="1:14" ht="15" customHeight="1" x14ac:dyDescent="0.2">
      <c r="A210" s="103" t="s">
        <v>391</v>
      </c>
      <c r="B210" s="103" t="s">
        <v>404</v>
      </c>
      <c r="C210" s="103" t="s">
        <v>434</v>
      </c>
      <c r="D210" s="103" t="s">
        <v>393</v>
      </c>
      <c r="E210" s="103" t="s">
        <v>434</v>
      </c>
      <c r="F210" s="94"/>
      <c r="G210" s="110" t="s">
        <v>70</v>
      </c>
      <c r="H210" s="96"/>
      <c r="I210" s="96"/>
      <c r="J210" s="96"/>
      <c r="K210" s="236"/>
      <c r="L210" s="237">
        <v>0.5</v>
      </c>
      <c r="M210" s="98" t="s">
        <v>49</v>
      </c>
      <c r="N210" s="165"/>
    </row>
    <row r="211" spans="1:14" ht="15" customHeight="1" x14ac:dyDescent="0.2">
      <c r="A211" s="103" t="s">
        <v>391</v>
      </c>
      <c r="B211" s="103" t="s">
        <v>404</v>
      </c>
      <c r="C211" s="103" t="s">
        <v>434</v>
      </c>
      <c r="D211" s="103" t="s">
        <v>393</v>
      </c>
      <c r="E211" s="103" t="s">
        <v>434</v>
      </c>
      <c r="F211" s="94"/>
      <c r="G211" s="105" t="s">
        <v>71</v>
      </c>
      <c r="H211" s="96"/>
      <c r="I211" s="96"/>
      <c r="J211" s="96"/>
      <c r="K211" s="236"/>
      <c r="L211" s="236">
        <v>0.5</v>
      </c>
      <c r="M211" s="98" t="s">
        <v>49</v>
      </c>
      <c r="N211" s="165"/>
    </row>
    <row r="212" spans="1:14" ht="15" customHeight="1" x14ac:dyDescent="0.2">
      <c r="A212" s="103" t="s">
        <v>391</v>
      </c>
      <c r="B212" s="103" t="s">
        <v>404</v>
      </c>
      <c r="C212" s="103" t="s">
        <v>434</v>
      </c>
      <c r="D212" s="103" t="s">
        <v>393</v>
      </c>
      <c r="E212" s="103" t="s">
        <v>434</v>
      </c>
      <c r="F212" s="94"/>
      <c r="G212" s="110" t="s">
        <v>72</v>
      </c>
      <c r="H212" s="96"/>
      <c r="I212" s="96"/>
      <c r="J212" s="96"/>
      <c r="K212" s="236"/>
      <c r="L212" s="237">
        <v>1.5</v>
      </c>
      <c r="M212" s="98" t="s">
        <v>49</v>
      </c>
      <c r="N212" s="165"/>
    </row>
    <row r="213" spans="1:14" ht="15" customHeight="1" x14ac:dyDescent="0.2">
      <c r="A213" s="91" t="s">
        <v>391</v>
      </c>
      <c r="B213" s="91" t="s">
        <v>404</v>
      </c>
      <c r="C213" s="91" t="s">
        <v>391</v>
      </c>
      <c r="D213" s="108"/>
      <c r="E213" s="108"/>
      <c r="F213" s="94"/>
      <c r="G213" s="234" t="s">
        <v>73</v>
      </c>
      <c r="H213" s="96"/>
      <c r="I213" s="96"/>
      <c r="J213" s="96"/>
      <c r="K213" s="236"/>
      <c r="L213" s="237">
        <v>0</v>
      </c>
      <c r="M213" s="98" t="s">
        <v>49</v>
      </c>
      <c r="N213" s="165"/>
    </row>
    <row r="214" spans="1:14" ht="15" customHeight="1" x14ac:dyDescent="0.2">
      <c r="A214" s="91" t="s">
        <v>391</v>
      </c>
      <c r="B214" s="91" t="s">
        <v>404</v>
      </c>
      <c r="C214" s="91" t="s">
        <v>391</v>
      </c>
      <c r="D214" s="91" t="s">
        <v>434</v>
      </c>
      <c r="E214" s="108"/>
      <c r="F214" s="94"/>
      <c r="G214" s="102" t="s">
        <v>74</v>
      </c>
      <c r="H214" s="96"/>
      <c r="I214" s="96"/>
      <c r="J214" s="96"/>
      <c r="K214" s="236"/>
      <c r="L214" s="237"/>
      <c r="M214" s="98"/>
      <c r="N214" s="165"/>
    </row>
    <row r="215" spans="1:14" ht="15" customHeight="1" x14ac:dyDescent="0.2">
      <c r="A215" s="103" t="s">
        <v>391</v>
      </c>
      <c r="B215" s="103" t="s">
        <v>404</v>
      </c>
      <c r="C215" s="103" t="s">
        <v>391</v>
      </c>
      <c r="D215" s="103" t="s">
        <v>434</v>
      </c>
      <c r="E215" s="103" t="s">
        <v>434</v>
      </c>
      <c r="F215" s="94"/>
      <c r="G215" s="110" t="s">
        <v>65</v>
      </c>
      <c r="H215" s="96"/>
      <c r="I215" s="96"/>
      <c r="J215" s="96"/>
      <c r="K215" s="236"/>
      <c r="L215" s="237">
        <v>0.5</v>
      </c>
      <c r="M215" s="98" t="s">
        <v>49</v>
      </c>
      <c r="N215" s="165"/>
    </row>
    <row r="216" spans="1:14" ht="15" customHeight="1" x14ac:dyDescent="0.2">
      <c r="A216" s="103" t="s">
        <v>391</v>
      </c>
      <c r="B216" s="103" t="s">
        <v>404</v>
      </c>
      <c r="C216" s="103" t="s">
        <v>391</v>
      </c>
      <c r="D216" s="103" t="s">
        <v>434</v>
      </c>
      <c r="E216" s="103" t="s">
        <v>391</v>
      </c>
      <c r="F216" s="94"/>
      <c r="G216" s="110" t="s">
        <v>66</v>
      </c>
      <c r="H216" s="96"/>
      <c r="I216" s="96"/>
      <c r="J216" s="96"/>
      <c r="K216" s="236"/>
      <c r="L216" s="237">
        <v>0.5</v>
      </c>
      <c r="M216" s="98" t="s">
        <v>49</v>
      </c>
      <c r="N216" s="165"/>
    </row>
    <row r="217" spans="1:14" ht="15" customHeight="1" x14ac:dyDescent="0.2">
      <c r="A217" s="103" t="s">
        <v>391</v>
      </c>
      <c r="B217" s="103" t="s">
        <v>404</v>
      </c>
      <c r="C217" s="103" t="s">
        <v>391</v>
      </c>
      <c r="D217" s="103" t="s">
        <v>434</v>
      </c>
      <c r="E217" s="103" t="s">
        <v>392</v>
      </c>
      <c r="F217" s="94"/>
      <c r="G217" s="110" t="s">
        <v>75</v>
      </c>
      <c r="H217" s="96"/>
      <c r="I217" s="96"/>
      <c r="J217" s="96"/>
      <c r="K217" s="236"/>
      <c r="L217" s="237">
        <v>0.16666666666666666</v>
      </c>
      <c r="M217" s="98" t="s">
        <v>49</v>
      </c>
      <c r="N217" s="165"/>
    </row>
    <row r="218" spans="1:14" ht="15" customHeight="1" x14ac:dyDescent="0.2">
      <c r="A218" s="103" t="s">
        <v>391</v>
      </c>
      <c r="B218" s="103" t="s">
        <v>404</v>
      </c>
      <c r="C218" s="103" t="s">
        <v>391</v>
      </c>
      <c r="D218" s="103" t="s">
        <v>434</v>
      </c>
      <c r="E218" s="103" t="s">
        <v>393</v>
      </c>
      <c r="F218" s="94"/>
      <c r="G218" s="110" t="s">
        <v>76</v>
      </c>
      <c r="H218" s="96"/>
      <c r="I218" s="96"/>
      <c r="J218" s="96"/>
      <c r="K218" s="236"/>
      <c r="L218" s="237">
        <v>0.75</v>
      </c>
      <c r="M218" s="98" t="s">
        <v>49</v>
      </c>
      <c r="N218" s="165"/>
    </row>
    <row r="219" spans="1:14" ht="30" customHeight="1" x14ac:dyDescent="0.2">
      <c r="A219" s="103" t="s">
        <v>391</v>
      </c>
      <c r="B219" s="103" t="s">
        <v>404</v>
      </c>
      <c r="C219" s="103" t="s">
        <v>391</v>
      </c>
      <c r="D219" s="103" t="s">
        <v>434</v>
      </c>
      <c r="E219" s="103" t="s">
        <v>395</v>
      </c>
      <c r="F219" s="94"/>
      <c r="G219" s="110" t="s">
        <v>77</v>
      </c>
      <c r="H219" s="96"/>
      <c r="I219" s="96"/>
      <c r="J219" s="96"/>
      <c r="K219" s="236"/>
      <c r="L219" s="237">
        <v>0.25</v>
      </c>
      <c r="M219" s="98" t="s">
        <v>49</v>
      </c>
      <c r="N219" s="165"/>
    </row>
    <row r="220" spans="1:14" ht="15" customHeight="1" x14ac:dyDescent="0.2">
      <c r="A220" s="91" t="s">
        <v>391</v>
      </c>
      <c r="B220" s="91" t="s">
        <v>404</v>
      </c>
      <c r="C220" s="91" t="s">
        <v>391</v>
      </c>
      <c r="D220" s="91" t="s">
        <v>391</v>
      </c>
      <c r="E220" s="108"/>
      <c r="F220" s="94"/>
      <c r="G220" s="102" t="s">
        <v>78</v>
      </c>
      <c r="H220" s="96"/>
      <c r="I220" s="96"/>
      <c r="J220" s="96"/>
      <c r="K220" s="236"/>
      <c r="L220" s="237"/>
      <c r="M220" s="98"/>
      <c r="N220" s="165"/>
    </row>
    <row r="221" spans="1:14" ht="15" customHeight="1" x14ac:dyDescent="0.2">
      <c r="A221" s="103" t="s">
        <v>391</v>
      </c>
      <c r="B221" s="103" t="s">
        <v>404</v>
      </c>
      <c r="C221" s="103" t="s">
        <v>391</v>
      </c>
      <c r="D221" s="103" t="s">
        <v>391</v>
      </c>
      <c r="E221" s="103" t="s">
        <v>434</v>
      </c>
      <c r="F221" s="94"/>
      <c r="G221" s="110" t="s">
        <v>65</v>
      </c>
      <c r="H221" s="96"/>
      <c r="I221" s="96"/>
      <c r="J221" s="96"/>
      <c r="K221" s="236"/>
      <c r="L221" s="237">
        <v>0.5</v>
      </c>
      <c r="M221" s="98" t="s">
        <v>49</v>
      </c>
      <c r="N221" s="165"/>
    </row>
    <row r="222" spans="1:14" ht="15" customHeight="1" x14ac:dyDescent="0.2">
      <c r="A222" s="103" t="s">
        <v>391</v>
      </c>
      <c r="B222" s="103" t="s">
        <v>404</v>
      </c>
      <c r="C222" s="103" t="s">
        <v>391</v>
      </c>
      <c r="D222" s="103" t="s">
        <v>391</v>
      </c>
      <c r="E222" s="103" t="s">
        <v>391</v>
      </c>
      <c r="F222" s="94"/>
      <c r="G222" s="110" t="s">
        <v>66</v>
      </c>
      <c r="H222" s="96"/>
      <c r="I222" s="96"/>
      <c r="J222" s="96"/>
      <c r="K222" s="236"/>
      <c r="L222" s="237">
        <v>0.5</v>
      </c>
      <c r="M222" s="98" t="s">
        <v>49</v>
      </c>
      <c r="N222" s="165"/>
    </row>
    <row r="223" spans="1:14" ht="15" customHeight="1" x14ac:dyDescent="0.2">
      <c r="A223" s="91" t="s">
        <v>391</v>
      </c>
      <c r="B223" s="91" t="s">
        <v>404</v>
      </c>
      <c r="C223" s="91" t="s">
        <v>392</v>
      </c>
      <c r="D223" s="91"/>
      <c r="E223" s="108"/>
      <c r="F223" s="94"/>
      <c r="G223" s="234" t="s">
        <v>79</v>
      </c>
      <c r="H223" s="96"/>
      <c r="I223" s="96"/>
      <c r="J223" s="96"/>
      <c r="K223" s="236"/>
      <c r="L223" s="237"/>
      <c r="M223" s="98"/>
      <c r="N223" s="165"/>
    </row>
    <row r="224" spans="1:14" ht="15" customHeight="1" x14ac:dyDescent="0.2">
      <c r="A224" s="91" t="s">
        <v>391</v>
      </c>
      <c r="B224" s="91" t="s">
        <v>404</v>
      </c>
      <c r="C224" s="91" t="s">
        <v>392</v>
      </c>
      <c r="D224" s="91" t="s">
        <v>434</v>
      </c>
      <c r="E224" s="108"/>
      <c r="F224" s="94"/>
      <c r="G224" s="102" t="s">
        <v>80</v>
      </c>
      <c r="H224" s="96"/>
      <c r="I224" s="96"/>
      <c r="J224" s="96"/>
      <c r="K224" s="236"/>
      <c r="L224" s="237"/>
      <c r="M224" s="98"/>
      <c r="N224" s="184" t="s">
        <v>1021</v>
      </c>
    </row>
    <row r="225" spans="1:14" ht="15" customHeight="1" x14ac:dyDescent="0.2">
      <c r="A225" s="103" t="s">
        <v>391</v>
      </c>
      <c r="B225" s="103" t="s">
        <v>404</v>
      </c>
      <c r="C225" s="103" t="s">
        <v>392</v>
      </c>
      <c r="D225" s="103" t="s">
        <v>434</v>
      </c>
      <c r="E225" s="103" t="s">
        <v>434</v>
      </c>
      <c r="F225" s="94"/>
      <c r="G225" s="110" t="s">
        <v>65</v>
      </c>
      <c r="H225" s="96"/>
      <c r="I225" s="96"/>
      <c r="J225" s="96"/>
      <c r="K225" s="236"/>
      <c r="L225" s="237">
        <v>0.13333333333333333</v>
      </c>
      <c r="M225" s="98" t="s">
        <v>49</v>
      </c>
      <c r="N225" s="165"/>
    </row>
    <row r="226" spans="1:14" ht="15" customHeight="1" x14ac:dyDescent="0.2">
      <c r="A226" s="103" t="s">
        <v>391</v>
      </c>
      <c r="B226" s="103" t="s">
        <v>404</v>
      </c>
      <c r="C226" s="103" t="s">
        <v>392</v>
      </c>
      <c r="D226" s="103" t="s">
        <v>434</v>
      </c>
      <c r="E226" s="103" t="s">
        <v>391</v>
      </c>
      <c r="F226" s="94"/>
      <c r="G226" s="110" t="s">
        <v>81</v>
      </c>
      <c r="H226" s="96"/>
      <c r="I226" s="96"/>
      <c r="J226" s="96"/>
      <c r="K226" s="236"/>
      <c r="L226" s="237">
        <v>0.13333333333333333</v>
      </c>
      <c r="M226" s="98" t="s">
        <v>49</v>
      </c>
      <c r="N226" s="165"/>
    </row>
    <row r="227" spans="1:14" ht="15" customHeight="1" x14ac:dyDescent="0.2">
      <c r="A227" s="103" t="s">
        <v>391</v>
      </c>
      <c r="B227" s="103" t="s">
        <v>404</v>
      </c>
      <c r="C227" s="103" t="s">
        <v>392</v>
      </c>
      <c r="D227" s="103" t="s">
        <v>434</v>
      </c>
      <c r="E227" s="103" t="s">
        <v>392</v>
      </c>
      <c r="F227" s="94"/>
      <c r="G227" s="110" t="s">
        <v>82</v>
      </c>
      <c r="H227" s="96"/>
      <c r="I227" s="96"/>
      <c r="J227" s="96"/>
      <c r="K227" s="236"/>
      <c r="L227" s="237">
        <v>8.3333333333333329E-2</v>
      </c>
      <c r="M227" s="98" t="s">
        <v>49</v>
      </c>
      <c r="N227" s="165"/>
    </row>
    <row r="228" spans="1:14" ht="15" customHeight="1" x14ac:dyDescent="0.2">
      <c r="A228" s="91" t="s">
        <v>391</v>
      </c>
      <c r="B228" s="91" t="s">
        <v>404</v>
      </c>
      <c r="C228" s="91" t="s">
        <v>392</v>
      </c>
      <c r="D228" s="91" t="s">
        <v>391</v>
      </c>
      <c r="E228" s="108"/>
      <c r="F228" s="94"/>
      <c r="G228" s="102" t="s">
        <v>83</v>
      </c>
      <c r="H228" s="96"/>
      <c r="I228" s="96"/>
      <c r="J228" s="96"/>
      <c r="K228" s="98"/>
      <c r="L228" s="235"/>
      <c r="M228" s="98"/>
      <c r="N228" s="184" t="s">
        <v>1022</v>
      </c>
    </row>
    <row r="229" spans="1:14" ht="15" customHeight="1" x14ac:dyDescent="0.2">
      <c r="A229" s="103" t="s">
        <v>391</v>
      </c>
      <c r="B229" s="103" t="s">
        <v>404</v>
      </c>
      <c r="C229" s="103" t="s">
        <v>392</v>
      </c>
      <c r="D229" s="103" t="s">
        <v>391</v>
      </c>
      <c r="E229" s="103" t="s">
        <v>434</v>
      </c>
      <c r="F229" s="94"/>
      <c r="G229" s="110" t="s">
        <v>65</v>
      </c>
      <c r="H229" s="96"/>
      <c r="I229" s="96"/>
      <c r="J229" s="96"/>
      <c r="K229" s="238"/>
      <c r="L229" s="237">
        <v>0.13333333333333333</v>
      </c>
      <c r="M229" s="98" t="s">
        <v>49</v>
      </c>
      <c r="N229" s="165"/>
    </row>
    <row r="230" spans="1:14" ht="15" customHeight="1" x14ac:dyDescent="0.2">
      <c r="A230" s="103" t="s">
        <v>391</v>
      </c>
      <c r="B230" s="103" t="s">
        <v>404</v>
      </c>
      <c r="C230" s="103" t="s">
        <v>392</v>
      </c>
      <c r="D230" s="103" t="s">
        <v>391</v>
      </c>
      <c r="E230" s="103" t="s">
        <v>391</v>
      </c>
      <c r="F230" s="94"/>
      <c r="G230" s="110" t="s">
        <v>81</v>
      </c>
      <c r="H230" s="96"/>
      <c r="I230" s="96"/>
      <c r="J230" s="96"/>
      <c r="K230" s="98"/>
      <c r="L230" s="237">
        <v>0.13333333333333333</v>
      </c>
      <c r="M230" s="98" t="s">
        <v>49</v>
      </c>
      <c r="N230" s="165"/>
    </row>
    <row r="231" spans="1:14" ht="15" customHeight="1" x14ac:dyDescent="0.2">
      <c r="A231" s="103" t="s">
        <v>391</v>
      </c>
      <c r="B231" s="103" t="s">
        <v>404</v>
      </c>
      <c r="C231" s="103" t="s">
        <v>392</v>
      </c>
      <c r="D231" s="103" t="s">
        <v>391</v>
      </c>
      <c r="E231" s="103" t="s">
        <v>392</v>
      </c>
      <c r="F231" s="94"/>
      <c r="G231" s="110" t="s">
        <v>82</v>
      </c>
      <c r="H231" s="96"/>
      <c r="I231" s="96"/>
      <c r="J231" s="96"/>
      <c r="K231" s="98"/>
      <c r="L231" s="237">
        <v>8.3333333333333329E-2</v>
      </c>
      <c r="M231" s="98" t="s">
        <v>49</v>
      </c>
      <c r="N231" s="165"/>
    </row>
    <row r="232" spans="1:14" ht="15" customHeight="1" x14ac:dyDescent="0.2">
      <c r="A232" s="91" t="s">
        <v>391</v>
      </c>
      <c r="B232" s="91" t="s">
        <v>404</v>
      </c>
      <c r="C232" s="91" t="s">
        <v>392</v>
      </c>
      <c r="D232" s="91" t="s">
        <v>392</v>
      </c>
      <c r="E232" s="108"/>
      <c r="F232" s="94"/>
      <c r="G232" s="102" t="s">
        <v>612</v>
      </c>
      <c r="H232" s="96"/>
      <c r="I232" s="96"/>
      <c r="J232" s="96"/>
      <c r="K232" s="98"/>
      <c r="L232" s="235"/>
      <c r="M232" s="98"/>
      <c r="N232" s="184" t="s">
        <v>611</v>
      </c>
    </row>
    <row r="233" spans="1:14" ht="15" customHeight="1" x14ac:dyDescent="0.2">
      <c r="A233" s="103" t="s">
        <v>391</v>
      </c>
      <c r="B233" s="103" t="s">
        <v>404</v>
      </c>
      <c r="C233" s="103" t="s">
        <v>392</v>
      </c>
      <c r="D233" s="103" t="s">
        <v>392</v>
      </c>
      <c r="E233" s="103" t="s">
        <v>434</v>
      </c>
      <c r="F233" s="94"/>
      <c r="G233" s="110" t="s">
        <v>84</v>
      </c>
      <c r="H233" s="96">
        <v>20</v>
      </c>
      <c r="I233" s="96"/>
      <c r="J233" s="96"/>
      <c r="K233" s="98" t="s">
        <v>100</v>
      </c>
      <c r="L233" s="235"/>
      <c r="M233" s="98"/>
      <c r="N233" s="165"/>
    </row>
    <row r="234" spans="1:14" ht="15" customHeight="1" x14ac:dyDescent="0.2">
      <c r="A234" s="91" t="s">
        <v>391</v>
      </c>
      <c r="B234" s="91" t="s">
        <v>404</v>
      </c>
      <c r="C234" s="91" t="s">
        <v>392</v>
      </c>
      <c r="D234" s="91" t="s">
        <v>393</v>
      </c>
      <c r="E234" s="108"/>
      <c r="F234" s="94"/>
      <c r="G234" s="102" t="s">
        <v>85</v>
      </c>
      <c r="H234" s="96"/>
      <c r="I234" s="96"/>
      <c r="J234" s="96"/>
      <c r="K234" s="98"/>
      <c r="L234" s="235"/>
      <c r="M234" s="98"/>
      <c r="N234" s="165"/>
    </row>
    <row r="235" spans="1:14" ht="15" customHeight="1" x14ac:dyDescent="0.2">
      <c r="A235" s="103" t="s">
        <v>391</v>
      </c>
      <c r="B235" s="103" t="s">
        <v>404</v>
      </c>
      <c r="C235" s="103" t="s">
        <v>392</v>
      </c>
      <c r="D235" s="103" t="s">
        <v>393</v>
      </c>
      <c r="E235" s="103" t="s">
        <v>434</v>
      </c>
      <c r="F235" s="94"/>
      <c r="G235" s="110" t="s">
        <v>86</v>
      </c>
      <c r="H235" s="96"/>
      <c r="I235" s="96"/>
      <c r="J235" s="96"/>
      <c r="K235" s="98"/>
      <c r="L235" s="237">
        <v>0.33333333333333331</v>
      </c>
      <c r="M235" s="98" t="s">
        <v>49</v>
      </c>
      <c r="N235" s="165"/>
    </row>
    <row r="236" spans="1:14" ht="15" customHeight="1" x14ac:dyDescent="0.2">
      <c r="A236" s="103" t="s">
        <v>391</v>
      </c>
      <c r="B236" s="103" t="s">
        <v>404</v>
      </c>
      <c r="C236" s="103" t="s">
        <v>392</v>
      </c>
      <c r="D236" s="103" t="s">
        <v>393</v>
      </c>
      <c r="E236" s="103" t="s">
        <v>391</v>
      </c>
      <c r="F236" s="94"/>
      <c r="G236" s="110" t="s">
        <v>87</v>
      </c>
      <c r="H236" s="96">
        <v>32</v>
      </c>
      <c r="I236" s="96"/>
      <c r="J236" s="96"/>
      <c r="K236" s="98" t="s">
        <v>100</v>
      </c>
      <c r="L236" s="237"/>
      <c r="M236" s="98"/>
      <c r="N236" s="165"/>
    </row>
    <row r="237" spans="1:14" ht="15" customHeight="1" x14ac:dyDescent="0.2">
      <c r="A237" s="91" t="s">
        <v>391</v>
      </c>
      <c r="B237" s="91" t="s">
        <v>404</v>
      </c>
      <c r="C237" s="91" t="s">
        <v>393</v>
      </c>
      <c r="D237" s="108"/>
      <c r="E237" s="108"/>
      <c r="F237" s="94"/>
      <c r="G237" s="234" t="s">
        <v>88</v>
      </c>
      <c r="H237" s="96"/>
      <c r="I237" s="96"/>
      <c r="J237" s="96"/>
      <c r="K237" s="98"/>
      <c r="L237" s="237"/>
      <c r="M237" s="98"/>
      <c r="N237" s="165"/>
    </row>
    <row r="238" spans="1:14" ht="15" customHeight="1" x14ac:dyDescent="0.2">
      <c r="A238" s="91" t="s">
        <v>391</v>
      </c>
      <c r="B238" s="91" t="s">
        <v>404</v>
      </c>
      <c r="C238" s="91" t="s">
        <v>393</v>
      </c>
      <c r="D238" s="91" t="s">
        <v>434</v>
      </c>
      <c r="E238" s="108"/>
      <c r="F238" s="94"/>
      <c r="G238" s="102" t="s">
        <v>89</v>
      </c>
      <c r="H238" s="96"/>
      <c r="I238" s="96"/>
      <c r="J238" s="96"/>
      <c r="K238" s="98"/>
      <c r="L238" s="237"/>
      <c r="M238" s="98"/>
      <c r="N238" s="165"/>
    </row>
    <row r="239" spans="1:14" ht="15" customHeight="1" x14ac:dyDescent="0.2">
      <c r="A239" s="103" t="s">
        <v>391</v>
      </c>
      <c r="B239" s="103" t="s">
        <v>404</v>
      </c>
      <c r="C239" s="103" t="s">
        <v>393</v>
      </c>
      <c r="D239" s="103" t="s">
        <v>434</v>
      </c>
      <c r="E239" s="103" t="s">
        <v>434</v>
      </c>
      <c r="F239" s="94"/>
      <c r="G239" s="110" t="s">
        <v>90</v>
      </c>
      <c r="H239" s="96"/>
      <c r="I239" s="96"/>
      <c r="J239" s="96"/>
      <c r="K239" s="98"/>
      <c r="L239" s="237">
        <v>0.33333333333333331</v>
      </c>
      <c r="M239" s="98" t="s">
        <v>49</v>
      </c>
      <c r="N239" s="165"/>
    </row>
    <row r="240" spans="1:14" ht="15" customHeight="1" x14ac:dyDescent="0.2">
      <c r="A240" s="103" t="s">
        <v>391</v>
      </c>
      <c r="B240" s="103" t="s">
        <v>404</v>
      </c>
      <c r="C240" s="103" t="s">
        <v>393</v>
      </c>
      <c r="D240" s="103" t="s">
        <v>434</v>
      </c>
      <c r="E240" s="103" t="s">
        <v>434</v>
      </c>
      <c r="F240" s="94"/>
      <c r="G240" s="110" t="s">
        <v>91</v>
      </c>
      <c r="H240" s="96"/>
      <c r="I240" s="96"/>
      <c r="J240" s="96"/>
      <c r="K240" s="98"/>
      <c r="L240" s="237">
        <v>0.33333333333333331</v>
      </c>
      <c r="M240" s="98" t="s">
        <v>49</v>
      </c>
      <c r="N240" s="165"/>
    </row>
    <row r="241" spans="1:14" ht="15" customHeight="1" x14ac:dyDescent="0.2">
      <c r="A241" s="103" t="s">
        <v>391</v>
      </c>
      <c r="B241" s="103" t="s">
        <v>404</v>
      </c>
      <c r="C241" s="103" t="s">
        <v>393</v>
      </c>
      <c r="D241" s="103" t="s">
        <v>434</v>
      </c>
      <c r="E241" s="103" t="s">
        <v>434</v>
      </c>
      <c r="F241" s="94"/>
      <c r="G241" s="110" t="s">
        <v>92</v>
      </c>
      <c r="H241" s="96"/>
      <c r="I241" s="96"/>
      <c r="J241" s="96"/>
      <c r="K241" s="98"/>
      <c r="L241" s="237">
        <v>8.3333333333333329E-2</v>
      </c>
      <c r="M241" s="98" t="s">
        <v>49</v>
      </c>
      <c r="N241" s="165"/>
    </row>
    <row r="242" spans="1:14" ht="15" customHeight="1" x14ac:dyDescent="0.2">
      <c r="A242" s="103" t="s">
        <v>391</v>
      </c>
      <c r="B242" s="103" t="s">
        <v>404</v>
      </c>
      <c r="C242" s="103" t="s">
        <v>393</v>
      </c>
      <c r="D242" s="103" t="s">
        <v>434</v>
      </c>
      <c r="E242" s="103" t="s">
        <v>434</v>
      </c>
      <c r="F242" s="94"/>
      <c r="G242" s="110" t="s">
        <v>93</v>
      </c>
      <c r="H242" s="96"/>
      <c r="I242" s="96"/>
      <c r="J242" s="96"/>
      <c r="K242" s="98"/>
      <c r="L242" s="237">
        <v>0.16666666666666666</v>
      </c>
      <c r="M242" s="98" t="s">
        <v>49</v>
      </c>
      <c r="N242" s="165"/>
    </row>
    <row r="243" spans="1:14" ht="15" customHeight="1" x14ac:dyDescent="0.2">
      <c r="A243" s="103" t="s">
        <v>391</v>
      </c>
      <c r="B243" s="103" t="s">
        <v>404</v>
      </c>
      <c r="C243" s="103" t="s">
        <v>393</v>
      </c>
      <c r="D243" s="103" t="s">
        <v>434</v>
      </c>
      <c r="E243" s="103" t="s">
        <v>434</v>
      </c>
      <c r="F243" s="94"/>
      <c r="G243" s="110" t="s">
        <v>94</v>
      </c>
      <c r="H243" s="96"/>
      <c r="I243" s="96"/>
      <c r="J243" s="96"/>
      <c r="K243" s="98"/>
      <c r="L243" s="237">
        <v>8.3333333333333329E-2</v>
      </c>
      <c r="M243" s="98" t="s">
        <v>49</v>
      </c>
      <c r="N243" s="165"/>
    </row>
    <row r="244" spans="1:14" ht="15" customHeight="1" x14ac:dyDescent="0.2">
      <c r="A244" s="103" t="s">
        <v>391</v>
      </c>
      <c r="B244" s="103" t="s">
        <v>404</v>
      </c>
      <c r="C244" s="103" t="s">
        <v>393</v>
      </c>
      <c r="D244" s="103" t="s">
        <v>434</v>
      </c>
      <c r="E244" s="103" t="s">
        <v>434</v>
      </c>
      <c r="F244" s="94"/>
      <c r="G244" s="110" t="s">
        <v>95</v>
      </c>
      <c r="H244" s="96"/>
      <c r="I244" s="96"/>
      <c r="J244" s="96"/>
      <c r="K244" s="98"/>
      <c r="L244" s="237">
        <v>0.2</v>
      </c>
      <c r="M244" s="98" t="s">
        <v>49</v>
      </c>
      <c r="N244" s="165"/>
    </row>
    <row r="245" spans="1:14" ht="15" customHeight="1" x14ac:dyDescent="0.2">
      <c r="A245" s="113"/>
      <c r="B245" s="113"/>
      <c r="C245" s="113"/>
      <c r="D245" s="113"/>
      <c r="E245" s="114"/>
      <c r="F245" s="115"/>
      <c r="G245" s="203"/>
      <c r="H245" s="117"/>
      <c r="I245" s="117"/>
      <c r="J245" s="117"/>
      <c r="K245" s="118"/>
      <c r="L245" s="239"/>
      <c r="M245" s="120"/>
      <c r="N245" s="204"/>
    </row>
    <row r="246" spans="1:14" s="23" customFormat="1" ht="15" customHeight="1" x14ac:dyDescent="0.2">
      <c r="A246" s="91" t="s">
        <v>391</v>
      </c>
      <c r="B246" s="91" t="s">
        <v>769</v>
      </c>
      <c r="C246" s="240"/>
      <c r="D246" s="108"/>
      <c r="E246" s="108"/>
      <c r="F246" s="94"/>
      <c r="G246" s="234" t="s">
        <v>897</v>
      </c>
      <c r="H246" s="96"/>
      <c r="I246" s="96"/>
      <c r="J246" s="96"/>
      <c r="K246" s="98"/>
      <c r="L246" s="237"/>
      <c r="M246" s="98"/>
      <c r="N246" s="165"/>
    </row>
    <row r="247" spans="1:14" ht="15" customHeight="1" x14ac:dyDescent="0.2">
      <c r="A247" s="91" t="s">
        <v>391</v>
      </c>
      <c r="B247" s="91" t="s">
        <v>769</v>
      </c>
      <c r="C247" s="91" t="s">
        <v>434</v>
      </c>
      <c r="D247" s="108"/>
      <c r="E247" s="108"/>
      <c r="F247" s="94"/>
      <c r="G247" s="234" t="s">
        <v>96</v>
      </c>
      <c r="H247" s="96"/>
      <c r="I247" s="96"/>
      <c r="J247" s="96"/>
      <c r="K247" s="98"/>
      <c r="L247" s="237"/>
      <c r="M247" s="98"/>
      <c r="N247" s="165"/>
    </row>
    <row r="248" spans="1:14" ht="15" customHeight="1" x14ac:dyDescent="0.2">
      <c r="A248" s="91" t="s">
        <v>391</v>
      </c>
      <c r="B248" s="91" t="s">
        <v>769</v>
      </c>
      <c r="C248" s="91" t="s">
        <v>434</v>
      </c>
      <c r="D248" s="91" t="s">
        <v>434</v>
      </c>
      <c r="E248" s="108"/>
      <c r="F248" s="94"/>
      <c r="G248" s="241" t="s">
        <v>290</v>
      </c>
      <c r="H248" s="96"/>
      <c r="I248" s="96"/>
      <c r="J248" s="96"/>
      <c r="K248" s="98"/>
      <c r="L248" s="237"/>
      <c r="M248" s="98"/>
      <c r="N248" s="165"/>
    </row>
    <row r="249" spans="1:14" ht="15" customHeight="1" x14ac:dyDescent="0.2">
      <c r="A249" s="103" t="s">
        <v>391</v>
      </c>
      <c r="B249" s="103" t="s">
        <v>769</v>
      </c>
      <c r="C249" s="103" t="s">
        <v>434</v>
      </c>
      <c r="D249" s="103" t="s">
        <v>434</v>
      </c>
      <c r="E249" s="103" t="s">
        <v>434</v>
      </c>
      <c r="F249" s="94"/>
      <c r="G249" s="110" t="s">
        <v>65</v>
      </c>
      <c r="H249" s="96"/>
      <c r="I249" s="96"/>
      <c r="J249" s="96"/>
      <c r="K249" s="98"/>
      <c r="L249" s="237">
        <v>0.33333333333333331</v>
      </c>
      <c r="M249" s="98" t="s">
        <v>49</v>
      </c>
      <c r="N249" s="165"/>
    </row>
    <row r="250" spans="1:14" ht="15" customHeight="1" x14ac:dyDescent="0.2">
      <c r="A250" s="103" t="s">
        <v>391</v>
      </c>
      <c r="B250" s="103" t="s">
        <v>769</v>
      </c>
      <c r="C250" s="103" t="s">
        <v>434</v>
      </c>
      <c r="D250" s="103" t="s">
        <v>434</v>
      </c>
      <c r="E250" s="103" t="s">
        <v>391</v>
      </c>
      <c r="F250" s="94"/>
      <c r="G250" s="110" t="s">
        <v>81</v>
      </c>
      <c r="H250" s="96"/>
      <c r="I250" s="96"/>
      <c r="J250" s="96"/>
      <c r="K250" s="98"/>
      <c r="L250" s="237">
        <v>0.33333333333333331</v>
      </c>
      <c r="M250" s="98" t="s">
        <v>49</v>
      </c>
      <c r="N250" s="165"/>
    </row>
    <row r="251" spans="1:14" ht="15" customHeight="1" x14ac:dyDescent="0.2">
      <c r="A251" s="103" t="s">
        <v>391</v>
      </c>
      <c r="B251" s="103" t="s">
        <v>769</v>
      </c>
      <c r="C251" s="103" t="s">
        <v>434</v>
      </c>
      <c r="D251" s="103" t="s">
        <v>434</v>
      </c>
      <c r="E251" s="103" t="s">
        <v>392</v>
      </c>
      <c r="F251" s="94"/>
      <c r="G251" s="110" t="s">
        <v>97</v>
      </c>
      <c r="H251" s="96"/>
      <c r="I251" s="96"/>
      <c r="J251" s="96"/>
      <c r="K251" s="98"/>
      <c r="L251" s="237">
        <v>0.16666666666666666</v>
      </c>
      <c r="M251" s="98" t="s">
        <v>49</v>
      </c>
      <c r="N251" s="165"/>
    </row>
    <row r="252" spans="1:14" ht="15" customHeight="1" x14ac:dyDescent="0.2">
      <c r="A252" s="103" t="s">
        <v>391</v>
      </c>
      <c r="B252" s="103" t="s">
        <v>769</v>
      </c>
      <c r="C252" s="103" t="s">
        <v>434</v>
      </c>
      <c r="D252" s="103" t="s">
        <v>434</v>
      </c>
      <c r="E252" s="103" t="s">
        <v>393</v>
      </c>
      <c r="F252" s="94"/>
      <c r="G252" s="110" t="s">
        <v>71</v>
      </c>
      <c r="H252" s="96"/>
      <c r="I252" s="96"/>
      <c r="J252" s="96"/>
      <c r="K252" s="98"/>
      <c r="L252" s="237">
        <v>1.6666666666666666E-2</v>
      </c>
      <c r="M252" s="98" t="s">
        <v>49</v>
      </c>
      <c r="N252" s="165"/>
    </row>
    <row r="253" spans="1:14" ht="30" customHeight="1" x14ac:dyDescent="0.2">
      <c r="A253" s="103" t="s">
        <v>391</v>
      </c>
      <c r="B253" s="103" t="s">
        <v>769</v>
      </c>
      <c r="C253" s="103" t="s">
        <v>434</v>
      </c>
      <c r="D253" s="103" t="s">
        <v>434</v>
      </c>
      <c r="E253" s="103" t="s">
        <v>395</v>
      </c>
      <c r="F253" s="94"/>
      <c r="G253" s="110" t="s">
        <v>98</v>
      </c>
      <c r="H253" s="96"/>
      <c r="I253" s="96"/>
      <c r="J253" s="96"/>
      <c r="K253" s="98"/>
      <c r="L253" s="237">
        <v>0.5</v>
      </c>
      <c r="M253" s="98" t="s">
        <v>49</v>
      </c>
      <c r="N253" s="165"/>
    </row>
    <row r="254" spans="1:14" ht="15" customHeight="1" x14ac:dyDescent="0.2">
      <c r="A254" s="91" t="s">
        <v>391</v>
      </c>
      <c r="B254" s="91" t="s">
        <v>769</v>
      </c>
      <c r="C254" s="91" t="s">
        <v>391</v>
      </c>
      <c r="D254" s="108"/>
      <c r="E254" s="108"/>
      <c r="F254" s="94"/>
      <c r="G254" s="234" t="s">
        <v>99</v>
      </c>
      <c r="H254" s="96"/>
      <c r="I254" s="96"/>
      <c r="J254" s="96"/>
      <c r="K254" s="98"/>
      <c r="L254" s="237"/>
      <c r="M254" s="98"/>
      <c r="N254" s="165"/>
    </row>
    <row r="255" spans="1:14" ht="15" customHeight="1" x14ac:dyDescent="0.2">
      <c r="A255" s="91" t="s">
        <v>391</v>
      </c>
      <c r="B255" s="91" t="s">
        <v>769</v>
      </c>
      <c r="C255" s="91" t="s">
        <v>391</v>
      </c>
      <c r="D255" s="91" t="s">
        <v>434</v>
      </c>
      <c r="E255" s="108"/>
      <c r="F255" s="94"/>
      <c r="G255" s="241" t="s">
        <v>291</v>
      </c>
      <c r="H255" s="96"/>
      <c r="I255" s="96"/>
      <c r="J255" s="96"/>
      <c r="K255" s="98"/>
      <c r="L255" s="237"/>
      <c r="M255" s="98"/>
      <c r="N255" s="165"/>
    </row>
    <row r="256" spans="1:14" ht="15" customHeight="1" x14ac:dyDescent="0.2">
      <c r="A256" s="103" t="s">
        <v>391</v>
      </c>
      <c r="B256" s="103" t="s">
        <v>769</v>
      </c>
      <c r="C256" s="103" t="s">
        <v>391</v>
      </c>
      <c r="D256" s="103" t="s">
        <v>434</v>
      </c>
      <c r="E256" s="103" t="s">
        <v>434</v>
      </c>
      <c r="F256" s="94"/>
      <c r="G256" s="110" t="s">
        <v>65</v>
      </c>
      <c r="H256" s="96"/>
      <c r="I256" s="96"/>
      <c r="J256" s="96"/>
      <c r="K256" s="98"/>
      <c r="L256" s="237">
        <v>0.33333333333333331</v>
      </c>
      <c r="M256" s="98" t="s">
        <v>49</v>
      </c>
      <c r="N256" s="165"/>
    </row>
    <row r="257" spans="1:14" ht="15" customHeight="1" x14ac:dyDescent="0.2">
      <c r="A257" s="103" t="s">
        <v>391</v>
      </c>
      <c r="B257" s="103" t="s">
        <v>769</v>
      </c>
      <c r="C257" s="103" t="s">
        <v>391</v>
      </c>
      <c r="D257" s="103" t="s">
        <v>434</v>
      </c>
      <c r="E257" s="103" t="s">
        <v>391</v>
      </c>
      <c r="F257" s="94"/>
      <c r="G257" s="110" t="s">
        <v>81</v>
      </c>
      <c r="H257" s="96"/>
      <c r="I257" s="96"/>
      <c r="J257" s="96"/>
      <c r="K257" s="98"/>
      <c r="L257" s="237">
        <v>0.33333333333333331</v>
      </c>
      <c r="M257" s="98" t="s">
        <v>49</v>
      </c>
      <c r="N257" s="165"/>
    </row>
    <row r="258" spans="1:14" ht="15" customHeight="1" x14ac:dyDescent="0.2">
      <c r="A258" s="103" t="s">
        <v>391</v>
      </c>
      <c r="B258" s="103" t="s">
        <v>769</v>
      </c>
      <c r="C258" s="103" t="s">
        <v>391</v>
      </c>
      <c r="D258" s="103" t="s">
        <v>434</v>
      </c>
      <c r="E258" s="103" t="s">
        <v>392</v>
      </c>
      <c r="F258" s="94"/>
      <c r="G258" s="110" t="s">
        <v>97</v>
      </c>
      <c r="H258" s="96"/>
      <c r="I258" s="96"/>
      <c r="J258" s="96"/>
      <c r="K258" s="98"/>
      <c r="L258" s="237">
        <v>0.16666666666666666</v>
      </c>
      <c r="M258" s="98" t="s">
        <v>49</v>
      </c>
      <c r="N258" s="165"/>
    </row>
    <row r="259" spans="1:14" ht="15" customHeight="1" x14ac:dyDescent="0.2">
      <c r="A259" s="103" t="s">
        <v>391</v>
      </c>
      <c r="B259" s="103" t="s">
        <v>769</v>
      </c>
      <c r="C259" s="103" t="s">
        <v>391</v>
      </c>
      <c r="D259" s="103" t="s">
        <v>434</v>
      </c>
      <c r="E259" s="103" t="s">
        <v>393</v>
      </c>
      <c r="F259" s="94"/>
      <c r="G259" s="110" t="s">
        <v>71</v>
      </c>
      <c r="H259" s="96"/>
      <c r="I259" s="96"/>
      <c r="J259" s="96"/>
      <c r="K259" s="98"/>
      <c r="L259" s="237">
        <v>0.16666666666666666</v>
      </c>
      <c r="M259" s="98" t="s">
        <v>49</v>
      </c>
      <c r="N259" s="165"/>
    </row>
    <row r="260" spans="1:14" ht="30" customHeight="1" x14ac:dyDescent="0.2">
      <c r="A260" s="103" t="s">
        <v>391</v>
      </c>
      <c r="B260" s="103" t="s">
        <v>769</v>
      </c>
      <c r="C260" s="103" t="s">
        <v>391</v>
      </c>
      <c r="D260" s="103" t="s">
        <v>434</v>
      </c>
      <c r="E260" s="103" t="s">
        <v>395</v>
      </c>
      <c r="F260" s="94"/>
      <c r="G260" s="110" t="s">
        <v>98</v>
      </c>
      <c r="H260" s="96"/>
      <c r="I260" s="96"/>
      <c r="J260" s="96"/>
      <c r="K260" s="98"/>
      <c r="L260" s="237">
        <v>0.5</v>
      </c>
      <c r="M260" s="98" t="s">
        <v>49</v>
      </c>
      <c r="N260" s="165"/>
    </row>
  </sheetData>
  <mergeCells count="13">
    <mergeCell ref="A1:N1"/>
    <mergeCell ref="N166:N171"/>
    <mergeCell ref="N95:N96"/>
    <mergeCell ref="N136:N137"/>
    <mergeCell ref="N141:N144"/>
    <mergeCell ref="N146:N150"/>
    <mergeCell ref="N152:N157"/>
    <mergeCell ref="N159:N164"/>
    <mergeCell ref="N73:N75"/>
    <mergeCell ref="A2:E2"/>
    <mergeCell ref="H2:K2"/>
    <mergeCell ref="L2:M2"/>
    <mergeCell ref="H3:J3"/>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0"/>
  <sheetViews>
    <sheetView zoomScaleNormal="100" workbookViewId="0">
      <pane ySplit="4" topLeftCell="A5" activePane="bottomLeft" state="frozen"/>
      <selection activeCell="A3" sqref="A3"/>
      <selection pane="bottomLeft" activeCell="A5" sqref="A5"/>
    </sheetView>
  </sheetViews>
  <sheetFormatPr baseColWidth="10" defaultColWidth="11.42578125" defaultRowHeight="12.75" x14ac:dyDescent="0.2"/>
  <cols>
    <col min="1" max="4" width="3.7109375" style="52" customWidth="1"/>
    <col min="5" max="6" width="3.7109375" style="30" customWidth="1"/>
    <col min="7" max="7" width="50.7109375" style="53" customWidth="1"/>
    <col min="8" max="10" width="7.7109375" style="56" customWidth="1"/>
    <col min="11" max="11" width="7.7109375" style="30" customWidth="1"/>
    <col min="12" max="12" width="7.7109375" style="57" customWidth="1"/>
    <col min="13" max="13" width="7.7109375" style="30" customWidth="1"/>
    <col min="14" max="14" width="51.42578125" style="53" customWidth="1"/>
    <col min="15" max="16384" width="11.42578125" style="30"/>
  </cols>
  <sheetData>
    <row r="1" spans="1:14" ht="18" x14ac:dyDescent="0.2">
      <c r="A1" s="592" t="s">
        <v>509</v>
      </c>
      <c r="B1" s="593"/>
      <c r="C1" s="593"/>
      <c r="D1" s="593"/>
      <c r="E1" s="593"/>
      <c r="F1" s="593"/>
      <c r="G1" s="593"/>
      <c r="H1" s="593"/>
      <c r="I1" s="593"/>
      <c r="J1" s="593"/>
      <c r="K1" s="593"/>
      <c r="L1" s="593"/>
      <c r="M1" s="593"/>
      <c r="N1" s="594"/>
    </row>
    <row r="2" spans="1:14" s="29" customFormat="1" ht="15" customHeight="1" x14ac:dyDescent="0.2">
      <c r="A2" s="601" t="s">
        <v>0</v>
      </c>
      <c r="B2" s="602"/>
      <c r="C2" s="602"/>
      <c r="D2" s="602"/>
      <c r="E2" s="603"/>
      <c r="F2" s="172" t="s">
        <v>984</v>
      </c>
      <c r="G2" s="242" t="s">
        <v>1</v>
      </c>
      <c r="H2" s="604" t="s">
        <v>3</v>
      </c>
      <c r="I2" s="604"/>
      <c r="J2" s="604"/>
      <c r="K2" s="604"/>
      <c r="L2" s="605" t="s">
        <v>2</v>
      </c>
      <c r="M2" s="605"/>
      <c r="N2" s="243" t="s">
        <v>274</v>
      </c>
    </row>
    <row r="3" spans="1:14" s="29" customFormat="1" ht="15" customHeight="1" x14ac:dyDescent="0.2">
      <c r="A3" s="244"/>
      <c r="B3" s="244"/>
      <c r="C3" s="244"/>
      <c r="D3" s="244"/>
      <c r="E3" s="244"/>
      <c r="F3" s="242"/>
      <c r="G3" s="242"/>
      <c r="H3" s="572" t="s">
        <v>986</v>
      </c>
      <c r="I3" s="573"/>
      <c r="J3" s="574"/>
      <c r="K3" s="86" t="s">
        <v>186</v>
      </c>
      <c r="L3" s="87" t="s">
        <v>986</v>
      </c>
      <c r="M3" s="86" t="s">
        <v>186</v>
      </c>
      <c r="N3" s="245"/>
    </row>
    <row r="4" spans="1:14" s="29" customFormat="1" ht="15" customHeight="1" x14ac:dyDescent="0.2">
      <c r="A4" s="244"/>
      <c r="B4" s="244"/>
      <c r="C4" s="244"/>
      <c r="D4" s="244"/>
      <c r="E4" s="244"/>
      <c r="F4" s="242"/>
      <c r="G4" s="242"/>
      <c r="H4" s="89" t="s">
        <v>276</v>
      </c>
      <c r="I4" s="90" t="s">
        <v>277</v>
      </c>
      <c r="J4" s="90" t="s">
        <v>280</v>
      </c>
      <c r="K4" s="86"/>
      <c r="L4" s="87"/>
      <c r="M4" s="86"/>
      <c r="N4" s="245"/>
    </row>
    <row r="5" spans="1:14" s="23" customFormat="1" ht="15" customHeight="1" x14ac:dyDescent="0.2">
      <c r="A5" s="91" t="s">
        <v>392</v>
      </c>
      <c r="B5" s="91" t="s">
        <v>434</v>
      </c>
      <c r="C5" s="246"/>
      <c r="D5" s="247"/>
      <c r="E5" s="248"/>
      <c r="F5" s="249"/>
      <c r="G5" s="234" t="s">
        <v>260</v>
      </c>
      <c r="H5" s="250"/>
      <c r="I5" s="250"/>
      <c r="J5" s="251"/>
      <c r="K5" s="252"/>
      <c r="L5" s="253"/>
      <c r="M5" s="252"/>
      <c r="N5" s="254"/>
    </row>
    <row r="6" spans="1:14" s="23" customFormat="1" ht="30" customHeight="1" x14ac:dyDescent="0.2">
      <c r="A6" s="91" t="s">
        <v>392</v>
      </c>
      <c r="B6" s="91" t="s">
        <v>434</v>
      </c>
      <c r="C6" s="246" t="s">
        <v>434</v>
      </c>
      <c r="D6" s="247"/>
      <c r="E6" s="248"/>
      <c r="F6" s="249"/>
      <c r="G6" s="234" t="s">
        <v>783</v>
      </c>
      <c r="H6" s="250"/>
      <c r="I6" s="250"/>
      <c r="J6" s="251"/>
      <c r="K6" s="252"/>
      <c r="L6" s="253"/>
      <c r="M6" s="252"/>
      <c r="N6" s="254" t="s">
        <v>793</v>
      </c>
    </row>
    <row r="7" spans="1:14" ht="25.5" x14ac:dyDescent="0.2">
      <c r="A7" s="103" t="s">
        <v>392</v>
      </c>
      <c r="B7" s="103" t="s">
        <v>434</v>
      </c>
      <c r="C7" s="103" t="s">
        <v>434</v>
      </c>
      <c r="D7" s="103" t="s">
        <v>434</v>
      </c>
      <c r="E7" s="255"/>
      <c r="F7" s="105"/>
      <c r="G7" s="110" t="s">
        <v>738</v>
      </c>
      <c r="H7" s="250">
        <v>40</v>
      </c>
      <c r="I7" s="250">
        <v>80</v>
      </c>
      <c r="J7" s="256">
        <f t="shared" ref="J7:J18" si="0">(I7+H7)/2</f>
        <v>60</v>
      </c>
      <c r="K7" s="252" t="s">
        <v>100</v>
      </c>
      <c r="L7" s="253">
        <v>1</v>
      </c>
      <c r="M7" s="252" t="s">
        <v>49</v>
      </c>
      <c r="N7" s="257"/>
    </row>
    <row r="8" spans="1:14" ht="25.5" x14ac:dyDescent="0.2">
      <c r="A8" s="103" t="s">
        <v>392</v>
      </c>
      <c r="B8" s="103" t="s">
        <v>434</v>
      </c>
      <c r="C8" s="103" t="s">
        <v>434</v>
      </c>
      <c r="D8" s="103" t="s">
        <v>391</v>
      </c>
      <c r="E8" s="255"/>
      <c r="F8" s="105"/>
      <c r="G8" s="110" t="s">
        <v>739</v>
      </c>
      <c r="H8" s="250">
        <v>20</v>
      </c>
      <c r="I8" s="250">
        <v>30</v>
      </c>
      <c r="J8" s="256">
        <f t="shared" si="0"/>
        <v>25</v>
      </c>
      <c r="K8" s="252" t="s">
        <v>100</v>
      </c>
      <c r="L8" s="253">
        <v>1</v>
      </c>
      <c r="M8" s="252" t="s">
        <v>49</v>
      </c>
      <c r="N8" s="257" t="s">
        <v>794</v>
      </c>
    </row>
    <row r="9" spans="1:14" ht="15" customHeight="1" x14ac:dyDescent="0.2">
      <c r="A9" s="103" t="s">
        <v>392</v>
      </c>
      <c r="B9" s="103" t="s">
        <v>434</v>
      </c>
      <c r="C9" s="103" t="s">
        <v>434</v>
      </c>
      <c r="D9" s="103" t="s">
        <v>392</v>
      </c>
      <c r="E9" s="248"/>
      <c r="F9" s="249"/>
      <c r="G9" s="110" t="s">
        <v>652</v>
      </c>
      <c r="H9" s="258">
        <v>10</v>
      </c>
      <c r="I9" s="258">
        <v>10</v>
      </c>
      <c r="J9" s="251">
        <f t="shared" si="0"/>
        <v>10</v>
      </c>
      <c r="K9" s="259" t="s">
        <v>386</v>
      </c>
      <c r="L9" s="260">
        <v>1</v>
      </c>
      <c r="M9" s="259" t="s">
        <v>49</v>
      </c>
      <c r="N9" s="254"/>
    </row>
    <row r="10" spans="1:14" ht="15" customHeight="1" x14ac:dyDescent="0.2">
      <c r="A10" s="103" t="s">
        <v>392</v>
      </c>
      <c r="B10" s="103" t="s">
        <v>434</v>
      </c>
      <c r="C10" s="103" t="s">
        <v>434</v>
      </c>
      <c r="D10" s="103" t="s">
        <v>393</v>
      </c>
      <c r="E10" s="248"/>
      <c r="F10" s="249"/>
      <c r="G10" s="110" t="s">
        <v>653</v>
      </c>
      <c r="H10" s="258">
        <v>15</v>
      </c>
      <c r="I10" s="258">
        <v>15</v>
      </c>
      <c r="J10" s="251">
        <f t="shared" si="0"/>
        <v>15</v>
      </c>
      <c r="K10" s="259" t="s">
        <v>238</v>
      </c>
      <c r="L10" s="260">
        <v>1</v>
      </c>
      <c r="M10" s="259" t="s">
        <v>49</v>
      </c>
      <c r="N10" s="254"/>
    </row>
    <row r="11" spans="1:14" ht="30" customHeight="1" x14ac:dyDescent="0.2">
      <c r="A11" s="103" t="s">
        <v>392</v>
      </c>
      <c r="B11" s="103" t="s">
        <v>434</v>
      </c>
      <c r="C11" s="103" t="s">
        <v>434</v>
      </c>
      <c r="D11" s="103" t="s">
        <v>395</v>
      </c>
      <c r="E11" s="248"/>
      <c r="F11" s="249"/>
      <c r="G11" s="110" t="s">
        <v>784</v>
      </c>
      <c r="H11" s="258">
        <v>5</v>
      </c>
      <c r="I11" s="258">
        <v>10</v>
      </c>
      <c r="J11" s="251">
        <f t="shared" si="0"/>
        <v>7.5</v>
      </c>
      <c r="K11" s="259" t="s">
        <v>386</v>
      </c>
      <c r="L11" s="260">
        <v>1</v>
      </c>
      <c r="M11" s="259" t="s">
        <v>49</v>
      </c>
      <c r="N11" s="254" t="s">
        <v>834</v>
      </c>
    </row>
    <row r="12" spans="1:14" ht="15" customHeight="1" x14ac:dyDescent="0.2">
      <c r="A12" s="91" t="s">
        <v>392</v>
      </c>
      <c r="B12" s="91" t="s">
        <v>434</v>
      </c>
      <c r="C12" s="91" t="s">
        <v>391</v>
      </c>
      <c r="D12" s="103"/>
      <c r="E12" s="248"/>
      <c r="F12" s="249"/>
      <c r="G12" s="234" t="s">
        <v>261</v>
      </c>
      <c r="H12" s="258"/>
      <c r="I12" s="258"/>
      <c r="J12" s="251"/>
      <c r="K12" s="259"/>
      <c r="L12" s="260"/>
      <c r="M12" s="259"/>
      <c r="N12" s="254"/>
    </row>
    <row r="13" spans="1:14" ht="15" customHeight="1" x14ac:dyDescent="0.2">
      <c r="A13" s="103" t="s">
        <v>392</v>
      </c>
      <c r="B13" s="103" t="s">
        <v>434</v>
      </c>
      <c r="C13" s="103" t="s">
        <v>391</v>
      </c>
      <c r="D13" s="103" t="s">
        <v>434</v>
      </c>
      <c r="E13" s="248"/>
      <c r="F13" s="249"/>
      <c r="G13" s="110" t="s">
        <v>384</v>
      </c>
      <c r="H13" s="258">
        <v>1</v>
      </c>
      <c r="I13" s="258">
        <v>1.25</v>
      </c>
      <c r="J13" s="251">
        <f t="shared" si="0"/>
        <v>1.125</v>
      </c>
      <c r="K13" s="259" t="s">
        <v>238</v>
      </c>
      <c r="L13" s="260">
        <v>1</v>
      </c>
      <c r="M13" s="259" t="s">
        <v>49</v>
      </c>
      <c r="N13" s="254" t="s">
        <v>265</v>
      </c>
    </row>
    <row r="14" spans="1:14" s="54" customFormat="1" ht="15" customHeight="1" x14ac:dyDescent="0.2">
      <c r="A14" s="103" t="s">
        <v>392</v>
      </c>
      <c r="B14" s="103" t="s">
        <v>434</v>
      </c>
      <c r="C14" s="103" t="s">
        <v>391</v>
      </c>
      <c r="D14" s="103" t="s">
        <v>391</v>
      </c>
      <c r="E14" s="261"/>
      <c r="F14" s="262"/>
      <c r="G14" s="262" t="s">
        <v>385</v>
      </c>
      <c r="H14" s="263">
        <v>1</v>
      </c>
      <c r="I14" s="263">
        <v>1.25</v>
      </c>
      <c r="J14" s="264">
        <f t="shared" si="0"/>
        <v>1.125</v>
      </c>
      <c r="K14" s="259" t="s">
        <v>238</v>
      </c>
      <c r="L14" s="265">
        <v>1</v>
      </c>
      <c r="M14" s="266" t="s">
        <v>49</v>
      </c>
      <c r="N14" s="267"/>
    </row>
    <row r="15" spans="1:14" ht="15" customHeight="1" x14ac:dyDescent="0.2">
      <c r="A15" s="103" t="s">
        <v>392</v>
      </c>
      <c r="B15" s="103" t="s">
        <v>434</v>
      </c>
      <c r="C15" s="103" t="s">
        <v>391</v>
      </c>
      <c r="D15" s="103" t="s">
        <v>392</v>
      </c>
      <c r="E15" s="248"/>
      <c r="F15" s="249"/>
      <c r="G15" s="105" t="s">
        <v>264</v>
      </c>
      <c r="H15" s="258">
        <v>1</v>
      </c>
      <c r="I15" s="258">
        <v>1.25</v>
      </c>
      <c r="J15" s="251">
        <f t="shared" si="0"/>
        <v>1.125</v>
      </c>
      <c r="K15" s="259" t="s">
        <v>238</v>
      </c>
      <c r="L15" s="260">
        <v>1</v>
      </c>
      <c r="M15" s="259" t="s">
        <v>49</v>
      </c>
      <c r="N15" s="254"/>
    </row>
    <row r="16" spans="1:14" ht="15" customHeight="1" x14ac:dyDescent="0.2">
      <c r="A16" s="91" t="s">
        <v>392</v>
      </c>
      <c r="B16" s="91" t="s">
        <v>434</v>
      </c>
      <c r="C16" s="91" t="s">
        <v>392</v>
      </c>
      <c r="D16" s="91"/>
      <c r="E16" s="248"/>
      <c r="F16" s="268"/>
      <c r="G16" s="234" t="s">
        <v>614</v>
      </c>
      <c r="H16" s="258"/>
      <c r="I16" s="258"/>
      <c r="J16" s="251"/>
      <c r="K16" s="252"/>
      <c r="L16" s="260"/>
      <c r="M16" s="259"/>
      <c r="N16" s="254"/>
    </row>
    <row r="17" spans="1:14" ht="15" customHeight="1" x14ac:dyDescent="0.2">
      <c r="A17" s="103" t="s">
        <v>392</v>
      </c>
      <c r="B17" s="103" t="s">
        <v>434</v>
      </c>
      <c r="C17" s="103" t="s">
        <v>392</v>
      </c>
      <c r="D17" s="103" t="s">
        <v>434</v>
      </c>
      <c r="E17" s="248"/>
      <c r="F17" s="249"/>
      <c r="G17" s="110" t="s">
        <v>613</v>
      </c>
      <c r="H17" s="258">
        <v>0.5</v>
      </c>
      <c r="I17" s="258">
        <v>0.5</v>
      </c>
      <c r="J17" s="251">
        <f t="shared" si="0"/>
        <v>0.5</v>
      </c>
      <c r="K17" s="259" t="s">
        <v>386</v>
      </c>
      <c r="L17" s="260">
        <v>8</v>
      </c>
      <c r="M17" s="259" t="s">
        <v>49</v>
      </c>
      <c r="N17" s="254"/>
    </row>
    <row r="18" spans="1:14" ht="15" customHeight="1" x14ac:dyDescent="0.2">
      <c r="A18" s="103" t="s">
        <v>392</v>
      </c>
      <c r="B18" s="103" t="s">
        <v>434</v>
      </c>
      <c r="C18" s="103" t="s">
        <v>392</v>
      </c>
      <c r="D18" s="103" t="s">
        <v>391</v>
      </c>
      <c r="E18" s="269"/>
      <c r="F18" s="249"/>
      <c r="G18" s="105" t="s">
        <v>263</v>
      </c>
      <c r="H18" s="250">
        <v>0.3</v>
      </c>
      <c r="I18" s="250">
        <v>0.4</v>
      </c>
      <c r="J18" s="256">
        <f t="shared" si="0"/>
        <v>0.35</v>
      </c>
      <c r="K18" s="252" t="s">
        <v>386</v>
      </c>
      <c r="L18" s="253">
        <v>1</v>
      </c>
      <c r="M18" s="259" t="s">
        <v>49</v>
      </c>
      <c r="N18" s="254"/>
    </row>
    <row r="19" spans="1:14" ht="15" customHeight="1" x14ac:dyDescent="0.2">
      <c r="A19" s="113"/>
      <c r="B19" s="113"/>
      <c r="C19" s="113"/>
      <c r="D19" s="113"/>
      <c r="E19" s="114"/>
      <c r="F19" s="115"/>
      <c r="G19" s="116"/>
      <c r="H19" s="212"/>
      <c r="I19" s="212"/>
      <c r="J19" s="212"/>
      <c r="K19" s="213"/>
      <c r="L19" s="119"/>
      <c r="M19" s="120"/>
      <c r="N19" s="270"/>
    </row>
    <row r="20" spans="1:14" ht="15" customHeight="1" x14ac:dyDescent="0.2">
      <c r="A20" s="91" t="s">
        <v>392</v>
      </c>
      <c r="B20" s="91" t="s">
        <v>391</v>
      </c>
      <c r="C20" s="271"/>
      <c r="D20" s="255"/>
      <c r="E20" s="269"/>
      <c r="F20" s="249"/>
      <c r="G20" s="170" t="s">
        <v>248</v>
      </c>
      <c r="H20" s="250"/>
      <c r="I20" s="250"/>
      <c r="J20" s="251"/>
      <c r="K20" s="252"/>
      <c r="L20" s="253"/>
      <c r="M20" s="252"/>
      <c r="N20" s="254"/>
    </row>
    <row r="21" spans="1:14" ht="15" customHeight="1" x14ac:dyDescent="0.2">
      <c r="A21" s="91" t="s">
        <v>392</v>
      </c>
      <c r="B21" s="91" t="s">
        <v>391</v>
      </c>
      <c r="C21" s="91" t="s">
        <v>434</v>
      </c>
      <c r="D21" s="255"/>
      <c r="E21" s="272"/>
      <c r="F21" s="105"/>
      <c r="G21" s="234" t="s">
        <v>740</v>
      </c>
      <c r="H21" s="250"/>
      <c r="I21" s="250"/>
      <c r="J21" s="256"/>
      <c r="K21" s="252"/>
      <c r="L21" s="253"/>
      <c r="M21" s="252"/>
      <c r="N21" s="257"/>
    </row>
    <row r="22" spans="1:14" ht="60" customHeight="1" x14ac:dyDescent="0.2">
      <c r="A22" s="103" t="s">
        <v>392</v>
      </c>
      <c r="B22" s="103" t="s">
        <v>391</v>
      </c>
      <c r="C22" s="103" t="s">
        <v>434</v>
      </c>
      <c r="D22" s="103" t="s">
        <v>434</v>
      </c>
      <c r="E22" s="269"/>
      <c r="F22" s="249"/>
      <c r="G22" s="262" t="s">
        <v>387</v>
      </c>
      <c r="H22" s="263">
        <v>30</v>
      </c>
      <c r="I22" s="263">
        <v>60</v>
      </c>
      <c r="J22" s="264">
        <f t="shared" ref="J22:J27" si="1">(I22+H22)/2</f>
        <v>45</v>
      </c>
      <c r="K22" s="273" t="s">
        <v>386</v>
      </c>
      <c r="L22" s="265">
        <v>1</v>
      </c>
      <c r="M22" s="266" t="s">
        <v>49</v>
      </c>
      <c r="N22" s="254" t="s">
        <v>741</v>
      </c>
    </row>
    <row r="23" spans="1:14" s="54" customFormat="1" ht="75" customHeight="1" x14ac:dyDescent="0.2">
      <c r="A23" s="103" t="s">
        <v>392</v>
      </c>
      <c r="B23" s="103" t="s">
        <v>391</v>
      </c>
      <c r="C23" s="103" t="s">
        <v>434</v>
      </c>
      <c r="D23" s="103" t="s">
        <v>391</v>
      </c>
      <c r="E23" s="269"/>
      <c r="F23" s="249"/>
      <c r="G23" s="105" t="s">
        <v>615</v>
      </c>
      <c r="H23" s="263">
        <v>25</v>
      </c>
      <c r="I23" s="263">
        <v>50</v>
      </c>
      <c r="J23" s="251">
        <f t="shared" si="1"/>
        <v>37.5</v>
      </c>
      <c r="K23" s="259" t="s">
        <v>386</v>
      </c>
      <c r="L23" s="253">
        <v>1</v>
      </c>
      <c r="M23" s="252" t="s">
        <v>49</v>
      </c>
      <c r="N23" s="254" t="s">
        <v>742</v>
      </c>
    </row>
    <row r="24" spans="1:14" ht="75" customHeight="1" x14ac:dyDescent="0.2">
      <c r="A24" s="103" t="s">
        <v>392</v>
      </c>
      <c r="B24" s="103" t="s">
        <v>391</v>
      </c>
      <c r="C24" s="103" t="s">
        <v>434</v>
      </c>
      <c r="D24" s="103" t="s">
        <v>392</v>
      </c>
      <c r="E24" s="269"/>
      <c r="F24" s="249"/>
      <c r="G24" s="105" t="s">
        <v>616</v>
      </c>
      <c r="H24" s="263">
        <v>30</v>
      </c>
      <c r="I24" s="263">
        <v>100</v>
      </c>
      <c r="J24" s="251">
        <f t="shared" si="1"/>
        <v>65</v>
      </c>
      <c r="K24" s="259" t="s">
        <v>386</v>
      </c>
      <c r="L24" s="253">
        <v>1</v>
      </c>
      <c r="M24" s="252" t="s">
        <v>49</v>
      </c>
      <c r="N24" s="254" t="s">
        <v>743</v>
      </c>
    </row>
    <row r="25" spans="1:14" ht="75" customHeight="1" x14ac:dyDescent="0.2">
      <c r="A25" s="103" t="s">
        <v>392</v>
      </c>
      <c r="B25" s="103" t="s">
        <v>391</v>
      </c>
      <c r="C25" s="103" t="s">
        <v>434</v>
      </c>
      <c r="D25" s="103" t="s">
        <v>393</v>
      </c>
      <c r="E25" s="269"/>
      <c r="F25" s="249"/>
      <c r="G25" s="105" t="s">
        <v>547</v>
      </c>
      <c r="H25" s="263">
        <v>30</v>
      </c>
      <c r="I25" s="263">
        <v>80</v>
      </c>
      <c r="J25" s="251">
        <f t="shared" si="1"/>
        <v>55</v>
      </c>
      <c r="K25" s="259" t="s">
        <v>386</v>
      </c>
      <c r="L25" s="253">
        <v>1</v>
      </c>
      <c r="M25" s="259" t="s">
        <v>49</v>
      </c>
      <c r="N25" s="254" t="s">
        <v>744</v>
      </c>
    </row>
    <row r="26" spans="1:14" ht="60" customHeight="1" x14ac:dyDescent="0.2">
      <c r="A26" s="103" t="s">
        <v>392</v>
      </c>
      <c r="B26" s="103" t="s">
        <v>391</v>
      </c>
      <c r="C26" s="103" t="s">
        <v>434</v>
      </c>
      <c r="D26" s="103" t="s">
        <v>395</v>
      </c>
      <c r="E26" s="269"/>
      <c r="F26" s="249"/>
      <c r="G26" s="105" t="s">
        <v>388</v>
      </c>
      <c r="H26" s="263">
        <v>50</v>
      </c>
      <c r="I26" s="263">
        <v>100</v>
      </c>
      <c r="J26" s="251">
        <f t="shared" si="1"/>
        <v>75</v>
      </c>
      <c r="K26" s="259" t="s">
        <v>386</v>
      </c>
      <c r="L26" s="253">
        <v>1</v>
      </c>
      <c r="M26" s="259" t="s">
        <v>49</v>
      </c>
      <c r="N26" s="254" t="s">
        <v>745</v>
      </c>
    </row>
    <row r="27" spans="1:14" ht="30" customHeight="1" x14ac:dyDescent="0.2">
      <c r="A27" s="103" t="s">
        <v>392</v>
      </c>
      <c r="B27" s="103" t="s">
        <v>391</v>
      </c>
      <c r="C27" s="103" t="s">
        <v>434</v>
      </c>
      <c r="D27" s="103" t="s">
        <v>397</v>
      </c>
      <c r="E27" s="269"/>
      <c r="F27" s="249"/>
      <c r="G27" s="274" t="s">
        <v>389</v>
      </c>
      <c r="H27" s="263">
        <v>15</v>
      </c>
      <c r="I27" s="263">
        <v>50</v>
      </c>
      <c r="J27" s="251">
        <f t="shared" si="1"/>
        <v>32.5</v>
      </c>
      <c r="K27" s="259" t="s">
        <v>386</v>
      </c>
      <c r="L27" s="260">
        <v>1</v>
      </c>
      <c r="M27" s="259" t="s">
        <v>49</v>
      </c>
      <c r="N27" s="254" t="s">
        <v>249</v>
      </c>
    </row>
    <row r="28" spans="1:14" ht="15" customHeight="1" x14ac:dyDescent="0.2">
      <c r="A28" s="113"/>
      <c r="B28" s="113"/>
      <c r="C28" s="113"/>
      <c r="D28" s="113"/>
      <c r="E28" s="114"/>
      <c r="F28" s="115"/>
      <c r="G28" s="116"/>
      <c r="H28" s="212"/>
      <c r="I28" s="212"/>
      <c r="J28" s="212"/>
      <c r="K28" s="213"/>
      <c r="L28" s="119"/>
      <c r="M28" s="120"/>
      <c r="N28" s="270"/>
    </row>
    <row r="29" spans="1:14" ht="15" customHeight="1" x14ac:dyDescent="0.2">
      <c r="A29" s="91" t="s">
        <v>392</v>
      </c>
      <c r="B29" s="91" t="s">
        <v>392</v>
      </c>
      <c r="C29" s="271"/>
      <c r="D29" s="247"/>
      <c r="E29" s="269"/>
      <c r="F29" s="249"/>
      <c r="G29" s="275" t="s">
        <v>746</v>
      </c>
      <c r="H29" s="250"/>
      <c r="I29" s="250"/>
      <c r="J29" s="251"/>
      <c r="K29" s="252"/>
      <c r="L29" s="253"/>
      <c r="M29" s="252"/>
      <c r="N29" s="254"/>
    </row>
    <row r="30" spans="1:14" ht="15" customHeight="1" x14ac:dyDescent="0.2">
      <c r="A30" s="91" t="s">
        <v>392</v>
      </c>
      <c r="B30" s="91" t="s">
        <v>392</v>
      </c>
      <c r="C30" s="91" t="s">
        <v>434</v>
      </c>
      <c r="D30" s="247"/>
      <c r="E30" s="269"/>
      <c r="F30" s="249"/>
      <c r="G30" s="275" t="s">
        <v>768</v>
      </c>
      <c r="H30" s="250"/>
      <c r="I30" s="250"/>
      <c r="J30" s="251"/>
      <c r="K30" s="252"/>
      <c r="L30" s="253"/>
      <c r="M30" s="252"/>
      <c r="N30" s="254" t="s">
        <v>795</v>
      </c>
    </row>
    <row r="31" spans="1:14" ht="30" customHeight="1" x14ac:dyDescent="0.2">
      <c r="A31" s="103" t="s">
        <v>392</v>
      </c>
      <c r="B31" s="103" t="s">
        <v>392</v>
      </c>
      <c r="C31" s="103" t="s">
        <v>434</v>
      </c>
      <c r="D31" s="103" t="s">
        <v>434</v>
      </c>
      <c r="E31" s="272"/>
      <c r="F31" s="105"/>
      <c r="G31" s="105" t="s">
        <v>767</v>
      </c>
      <c r="H31" s="250">
        <v>0.17</v>
      </c>
      <c r="I31" s="250">
        <v>0.25</v>
      </c>
      <c r="J31" s="276">
        <f>(I31+H31)/2</f>
        <v>0.21000000000000002</v>
      </c>
      <c r="K31" s="252" t="s">
        <v>51</v>
      </c>
      <c r="L31" s="253">
        <v>1</v>
      </c>
      <c r="M31" s="252" t="s">
        <v>49</v>
      </c>
      <c r="N31" s="257" t="s">
        <v>519</v>
      </c>
    </row>
    <row r="32" spans="1:14" ht="15" customHeight="1" x14ac:dyDescent="0.2">
      <c r="A32" s="103" t="s">
        <v>392</v>
      </c>
      <c r="B32" s="103" t="s">
        <v>392</v>
      </c>
      <c r="C32" s="103" t="s">
        <v>434</v>
      </c>
      <c r="D32" s="103" t="s">
        <v>391</v>
      </c>
      <c r="E32" s="272"/>
      <c r="F32" s="105"/>
      <c r="G32" s="105" t="s">
        <v>520</v>
      </c>
      <c r="H32" s="250">
        <v>0.17</v>
      </c>
      <c r="I32" s="250">
        <v>0.25</v>
      </c>
      <c r="J32" s="276">
        <f>(I32+H32)/2</f>
        <v>0.21000000000000002</v>
      </c>
      <c r="K32" s="252" t="s">
        <v>51</v>
      </c>
      <c r="L32" s="253">
        <v>1</v>
      </c>
      <c r="M32" s="252" t="s">
        <v>49</v>
      </c>
      <c r="N32" s="257"/>
    </row>
    <row r="33" spans="1:14" ht="15" customHeight="1" x14ac:dyDescent="0.2">
      <c r="A33" s="91" t="s">
        <v>392</v>
      </c>
      <c r="B33" s="91" t="s">
        <v>392</v>
      </c>
      <c r="C33" s="91" t="s">
        <v>391</v>
      </c>
      <c r="D33" s="247"/>
      <c r="E33" s="269"/>
      <c r="F33" s="249"/>
      <c r="G33" s="275" t="s">
        <v>390</v>
      </c>
      <c r="H33" s="250"/>
      <c r="I33" s="250"/>
      <c r="J33" s="251"/>
      <c r="K33" s="252"/>
      <c r="L33" s="253"/>
      <c r="M33" s="252"/>
      <c r="N33" s="254"/>
    </row>
    <row r="34" spans="1:14" ht="75" customHeight="1" x14ac:dyDescent="0.2">
      <c r="A34" s="103" t="s">
        <v>392</v>
      </c>
      <c r="B34" s="103" t="s">
        <v>392</v>
      </c>
      <c r="C34" s="103" t="s">
        <v>391</v>
      </c>
      <c r="D34" s="103" t="s">
        <v>434</v>
      </c>
      <c r="E34" s="269"/>
      <c r="F34" s="249"/>
      <c r="G34" s="110" t="s">
        <v>748</v>
      </c>
      <c r="H34" s="263">
        <v>20</v>
      </c>
      <c r="I34" s="263">
        <v>40</v>
      </c>
      <c r="J34" s="251">
        <f>(I34+H34)/2</f>
        <v>30</v>
      </c>
      <c r="K34" s="259" t="s">
        <v>238</v>
      </c>
      <c r="L34" s="260">
        <v>1</v>
      </c>
      <c r="M34" s="252" t="s">
        <v>49</v>
      </c>
      <c r="N34" s="254" t="s">
        <v>747</v>
      </c>
    </row>
    <row r="35" spans="1:14" ht="30" customHeight="1" x14ac:dyDescent="0.2">
      <c r="A35" s="103" t="s">
        <v>392</v>
      </c>
      <c r="B35" s="103" t="s">
        <v>392</v>
      </c>
      <c r="C35" s="103" t="s">
        <v>391</v>
      </c>
      <c r="D35" s="103" t="s">
        <v>391</v>
      </c>
      <c r="E35" s="269"/>
      <c r="F35" s="249"/>
      <c r="G35" s="110" t="s">
        <v>749</v>
      </c>
      <c r="H35" s="263">
        <v>15</v>
      </c>
      <c r="I35" s="263">
        <v>30</v>
      </c>
      <c r="J35" s="251">
        <f>(I35+H35)/2</f>
        <v>22.5</v>
      </c>
      <c r="K35" s="259" t="s">
        <v>238</v>
      </c>
      <c r="L35" s="253">
        <v>1</v>
      </c>
      <c r="M35" s="252" t="s">
        <v>49</v>
      </c>
      <c r="N35" s="254" t="s">
        <v>546</v>
      </c>
    </row>
    <row r="36" spans="1:14" ht="30" customHeight="1" x14ac:dyDescent="0.2">
      <c r="A36" s="103" t="s">
        <v>392</v>
      </c>
      <c r="B36" s="103" t="s">
        <v>392</v>
      </c>
      <c r="C36" s="103" t="s">
        <v>391</v>
      </c>
      <c r="D36" s="103" t="s">
        <v>392</v>
      </c>
      <c r="E36" s="269"/>
      <c r="F36" s="249"/>
      <c r="G36" s="110" t="s">
        <v>750</v>
      </c>
      <c r="H36" s="263">
        <v>10</v>
      </c>
      <c r="I36" s="263">
        <v>20</v>
      </c>
      <c r="J36" s="251">
        <f>(I36+H36)/2</f>
        <v>15</v>
      </c>
      <c r="K36" s="259" t="s">
        <v>238</v>
      </c>
      <c r="L36" s="253">
        <v>1</v>
      </c>
      <c r="M36" s="252" t="s">
        <v>49</v>
      </c>
      <c r="N36" s="254" t="s">
        <v>546</v>
      </c>
    </row>
    <row r="37" spans="1:14" ht="15" customHeight="1" x14ac:dyDescent="0.2">
      <c r="A37" s="91" t="s">
        <v>392</v>
      </c>
      <c r="B37" s="91" t="s">
        <v>392</v>
      </c>
      <c r="C37" s="91" t="s">
        <v>392</v>
      </c>
      <c r="D37" s="272"/>
      <c r="E37" s="269"/>
      <c r="F37" s="249"/>
      <c r="G37" s="234" t="s">
        <v>406</v>
      </c>
      <c r="H37" s="250"/>
      <c r="I37" s="250"/>
      <c r="J37" s="251"/>
      <c r="K37" s="252"/>
      <c r="L37" s="253"/>
      <c r="M37" s="252"/>
      <c r="N37" s="254"/>
    </row>
    <row r="38" spans="1:14" ht="30" customHeight="1" x14ac:dyDescent="0.2">
      <c r="A38" s="103" t="s">
        <v>392</v>
      </c>
      <c r="B38" s="103" t="s">
        <v>392</v>
      </c>
      <c r="C38" s="103" t="s">
        <v>392</v>
      </c>
      <c r="D38" s="103" t="s">
        <v>434</v>
      </c>
      <c r="E38" s="269"/>
      <c r="F38" s="249"/>
      <c r="G38" s="105" t="s">
        <v>617</v>
      </c>
      <c r="H38" s="250">
        <v>0.4</v>
      </c>
      <c r="I38" s="250">
        <v>0.6</v>
      </c>
      <c r="J38" s="256">
        <f>(I38+H38)/2</f>
        <v>0.5</v>
      </c>
      <c r="K38" s="277" t="s">
        <v>51</v>
      </c>
      <c r="L38" s="260">
        <v>1</v>
      </c>
      <c r="M38" s="252" t="s">
        <v>49</v>
      </c>
      <c r="N38" s="254"/>
    </row>
    <row r="39" spans="1:14" ht="15" customHeight="1" x14ac:dyDescent="0.2">
      <c r="A39" s="103" t="s">
        <v>392</v>
      </c>
      <c r="B39" s="103" t="s">
        <v>392</v>
      </c>
      <c r="C39" s="103" t="s">
        <v>392</v>
      </c>
      <c r="D39" s="103" t="s">
        <v>391</v>
      </c>
      <c r="E39" s="269"/>
      <c r="F39" s="249"/>
      <c r="G39" s="105" t="s">
        <v>407</v>
      </c>
      <c r="H39" s="250">
        <v>0.4</v>
      </c>
      <c r="I39" s="250">
        <v>0.6</v>
      </c>
      <c r="J39" s="256">
        <f>(I39+H39)/2</f>
        <v>0.5</v>
      </c>
      <c r="K39" s="277" t="s">
        <v>238</v>
      </c>
      <c r="L39" s="260">
        <v>1</v>
      </c>
      <c r="M39" s="252" t="s">
        <v>49</v>
      </c>
      <c r="N39" s="254" t="s">
        <v>408</v>
      </c>
    </row>
    <row r="40" spans="1:14" ht="30" customHeight="1" x14ac:dyDescent="0.2">
      <c r="A40" s="103" t="s">
        <v>392</v>
      </c>
      <c r="B40" s="103" t="s">
        <v>392</v>
      </c>
      <c r="C40" s="103" t="s">
        <v>392</v>
      </c>
      <c r="D40" s="103" t="s">
        <v>392</v>
      </c>
      <c r="E40" s="269"/>
      <c r="F40" s="249"/>
      <c r="G40" s="105" t="s">
        <v>409</v>
      </c>
      <c r="H40" s="250">
        <v>0.6</v>
      </c>
      <c r="I40" s="250">
        <v>0.9</v>
      </c>
      <c r="J40" s="256">
        <f>(I40+H40)/2</f>
        <v>0.75</v>
      </c>
      <c r="K40" s="277" t="s">
        <v>238</v>
      </c>
      <c r="L40" s="260">
        <v>1</v>
      </c>
      <c r="M40" s="252" t="s">
        <v>49</v>
      </c>
      <c r="N40" s="254" t="s">
        <v>410</v>
      </c>
    </row>
    <row r="41" spans="1:14" ht="15" customHeight="1" x14ac:dyDescent="0.2">
      <c r="A41" s="103" t="s">
        <v>392</v>
      </c>
      <c r="B41" s="103" t="s">
        <v>392</v>
      </c>
      <c r="C41" s="103" t="s">
        <v>392</v>
      </c>
      <c r="D41" s="103" t="s">
        <v>393</v>
      </c>
      <c r="E41" s="269"/>
      <c r="F41" s="249"/>
      <c r="G41" s="105" t="s">
        <v>411</v>
      </c>
      <c r="H41" s="250">
        <v>0.8</v>
      </c>
      <c r="I41" s="250">
        <v>1.2</v>
      </c>
      <c r="J41" s="251">
        <f>(I41+H41)/2</f>
        <v>1</v>
      </c>
      <c r="K41" s="278" t="s">
        <v>238</v>
      </c>
      <c r="L41" s="260">
        <v>1</v>
      </c>
      <c r="M41" s="252" t="s">
        <v>49</v>
      </c>
      <c r="N41" s="254" t="s">
        <v>408</v>
      </c>
    </row>
    <row r="42" spans="1:14" ht="15" customHeight="1" x14ac:dyDescent="0.2">
      <c r="A42" s="103" t="s">
        <v>392</v>
      </c>
      <c r="B42" s="103" t="s">
        <v>392</v>
      </c>
      <c r="C42" s="103" t="s">
        <v>392</v>
      </c>
      <c r="D42" s="103" t="s">
        <v>395</v>
      </c>
      <c r="E42" s="269"/>
      <c r="F42" s="249"/>
      <c r="G42" s="249" t="s">
        <v>54</v>
      </c>
      <c r="H42" s="250">
        <v>4</v>
      </c>
      <c r="I42" s="250">
        <v>4</v>
      </c>
      <c r="J42" s="256">
        <f>(I42+H42)/2</f>
        <v>4</v>
      </c>
      <c r="K42" s="252" t="s">
        <v>50</v>
      </c>
      <c r="L42" s="253">
        <v>8</v>
      </c>
      <c r="M42" s="259" t="s">
        <v>49</v>
      </c>
      <c r="N42" s="254"/>
    </row>
    <row r="43" spans="1:14" ht="15" customHeight="1" x14ac:dyDescent="0.2">
      <c r="A43" s="91" t="s">
        <v>392</v>
      </c>
      <c r="B43" s="91" t="s">
        <v>392</v>
      </c>
      <c r="C43" s="91" t="s">
        <v>392</v>
      </c>
      <c r="D43" s="272"/>
      <c r="E43" s="269"/>
      <c r="F43" s="249"/>
      <c r="G43" s="234" t="s">
        <v>777</v>
      </c>
      <c r="H43" s="250"/>
      <c r="I43" s="250"/>
      <c r="J43" s="251"/>
      <c r="K43" s="278"/>
      <c r="L43" s="260"/>
      <c r="M43" s="252"/>
      <c r="N43" s="254"/>
    </row>
    <row r="44" spans="1:14" ht="15" customHeight="1" x14ac:dyDescent="0.2">
      <c r="A44" s="103" t="s">
        <v>392</v>
      </c>
      <c r="B44" s="103" t="s">
        <v>392</v>
      </c>
      <c r="C44" s="103" t="s">
        <v>392</v>
      </c>
      <c r="D44" s="103" t="s">
        <v>434</v>
      </c>
      <c r="E44" s="272"/>
      <c r="F44" s="105"/>
      <c r="G44" s="105" t="s">
        <v>521</v>
      </c>
      <c r="H44" s="250">
        <v>0.25</v>
      </c>
      <c r="I44" s="250">
        <v>0.5</v>
      </c>
      <c r="J44" s="256">
        <f t="shared" ref="J44:J57" si="2">(I44+H44)/2</f>
        <v>0.375</v>
      </c>
      <c r="K44" s="252" t="s">
        <v>51</v>
      </c>
      <c r="L44" s="253">
        <v>1</v>
      </c>
      <c r="M44" s="252" t="s">
        <v>49</v>
      </c>
      <c r="N44" s="257"/>
    </row>
    <row r="45" spans="1:14" s="23" customFormat="1" ht="15" customHeight="1" x14ac:dyDescent="0.2">
      <c r="A45" s="103" t="s">
        <v>392</v>
      </c>
      <c r="B45" s="103" t="s">
        <v>392</v>
      </c>
      <c r="C45" s="103" t="s">
        <v>392</v>
      </c>
      <c r="D45" s="103" t="s">
        <v>391</v>
      </c>
      <c r="E45" s="272"/>
      <c r="F45" s="105"/>
      <c r="G45" s="105" t="s">
        <v>751</v>
      </c>
      <c r="H45" s="250">
        <v>0.2</v>
      </c>
      <c r="I45" s="250">
        <v>0.4</v>
      </c>
      <c r="J45" s="256">
        <f t="shared" si="2"/>
        <v>0.30000000000000004</v>
      </c>
      <c r="K45" s="252" t="s">
        <v>51</v>
      </c>
      <c r="L45" s="253">
        <v>1</v>
      </c>
      <c r="M45" s="252" t="s">
        <v>49</v>
      </c>
      <c r="N45" s="595" t="s">
        <v>522</v>
      </c>
    </row>
    <row r="46" spans="1:14" s="23" customFormat="1" ht="15" customHeight="1" x14ac:dyDescent="0.2">
      <c r="A46" s="103" t="s">
        <v>392</v>
      </c>
      <c r="B46" s="103" t="s">
        <v>392</v>
      </c>
      <c r="C46" s="103" t="s">
        <v>392</v>
      </c>
      <c r="D46" s="103" t="s">
        <v>392</v>
      </c>
      <c r="E46" s="272"/>
      <c r="F46" s="105"/>
      <c r="G46" s="105" t="s">
        <v>412</v>
      </c>
      <c r="H46" s="250">
        <v>0.125</v>
      </c>
      <c r="I46" s="250">
        <v>0.25</v>
      </c>
      <c r="J46" s="256">
        <f t="shared" si="2"/>
        <v>0.1875</v>
      </c>
      <c r="K46" s="252" t="s">
        <v>51</v>
      </c>
      <c r="L46" s="253">
        <v>1</v>
      </c>
      <c r="M46" s="252" t="s">
        <v>49</v>
      </c>
      <c r="N46" s="596"/>
    </row>
    <row r="47" spans="1:14" s="23" customFormat="1" ht="15" customHeight="1" x14ac:dyDescent="0.2">
      <c r="A47" s="103" t="s">
        <v>392</v>
      </c>
      <c r="B47" s="103" t="s">
        <v>392</v>
      </c>
      <c r="C47" s="103" t="s">
        <v>392</v>
      </c>
      <c r="D47" s="103" t="s">
        <v>393</v>
      </c>
      <c r="E47" s="272"/>
      <c r="F47" s="105"/>
      <c r="G47" s="105" t="s">
        <v>752</v>
      </c>
      <c r="H47" s="250">
        <v>0.08</v>
      </c>
      <c r="I47" s="250">
        <v>0.16</v>
      </c>
      <c r="J47" s="256">
        <f t="shared" si="2"/>
        <v>0.12</v>
      </c>
      <c r="K47" s="252" t="s">
        <v>51</v>
      </c>
      <c r="L47" s="253">
        <v>1</v>
      </c>
      <c r="M47" s="252" t="s">
        <v>49</v>
      </c>
      <c r="N47" s="596"/>
    </row>
    <row r="48" spans="1:14" s="23" customFormat="1" ht="15" customHeight="1" x14ac:dyDescent="0.2">
      <c r="A48" s="103" t="s">
        <v>392</v>
      </c>
      <c r="B48" s="103" t="s">
        <v>392</v>
      </c>
      <c r="C48" s="103" t="s">
        <v>392</v>
      </c>
      <c r="D48" s="103" t="s">
        <v>395</v>
      </c>
      <c r="E48" s="272"/>
      <c r="F48" s="105"/>
      <c r="G48" s="105" t="s">
        <v>755</v>
      </c>
      <c r="H48" s="250">
        <v>0.06</v>
      </c>
      <c r="I48" s="250">
        <v>0.12</v>
      </c>
      <c r="J48" s="256">
        <f t="shared" si="2"/>
        <v>0.09</v>
      </c>
      <c r="K48" s="252" t="s">
        <v>51</v>
      </c>
      <c r="L48" s="253">
        <v>1</v>
      </c>
      <c r="M48" s="252" t="s">
        <v>49</v>
      </c>
      <c r="N48" s="597"/>
    </row>
    <row r="49" spans="1:14" s="23" customFormat="1" ht="30" customHeight="1" x14ac:dyDescent="0.2">
      <c r="A49" s="103" t="s">
        <v>392</v>
      </c>
      <c r="B49" s="103" t="s">
        <v>392</v>
      </c>
      <c r="C49" s="103" t="s">
        <v>392</v>
      </c>
      <c r="D49" s="103" t="s">
        <v>397</v>
      </c>
      <c r="E49" s="272"/>
      <c r="F49" s="105"/>
      <c r="G49" s="105" t="s">
        <v>753</v>
      </c>
      <c r="H49" s="250">
        <v>0.5</v>
      </c>
      <c r="I49" s="250">
        <v>0.7</v>
      </c>
      <c r="J49" s="256">
        <f t="shared" si="2"/>
        <v>0.6</v>
      </c>
      <c r="K49" s="252" t="s">
        <v>51</v>
      </c>
      <c r="L49" s="253">
        <v>1</v>
      </c>
      <c r="M49" s="252" t="s">
        <v>49</v>
      </c>
      <c r="N49" s="257"/>
    </row>
    <row r="50" spans="1:14" s="23" customFormat="1" ht="30" customHeight="1" x14ac:dyDescent="0.2">
      <c r="A50" s="103" t="s">
        <v>392</v>
      </c>
      <c r="B50" s="103" t="s">
        <v>392</v>
      </c>
      <c r="C50" s="103" t="s">
        <v>392</v>
      </c>
      <c r="D50" s="103" t="s">
        <v>400</v>
      </c>
      <c r="E50" s="272"/>
      <c r="F50" s="105"/>
      <c r="G50" s="105" t="s">
        <v>413</v>
      </c>
      <c r="H50" s="250">
        <v>0.3</v>
      </c>
      <c r="I50" s="250">
        <v>0.5</v>
      </c>
      <c r="J50" s="256">
        <f t="shared" si="2"/>
        <v>0.4</v>
      </c>
      <c r="K50" s="252" t="s">
        <v>51</v>
      </c>
      <c r="L50" s="253">
        <v>1</v>
      </c>
      <c r="M50" s="252" t="s">
        <v>49</v>
      </c>
      <c r="N50" s="257"/>
    </row>
    <row r="51" spans="1:14" ht="30" customHeight="1" x14ac:dyDescent="0.2">
      <c r="A51" s="103" t="s">
        <v>392</v>
      </c>
      <c r="B51" s="103" t="s">
        <v>392</v>
      </c>
      <c r="C51" s="103" t="s">
        <v>392</v>
      </c>
      <c r="D51" s="103" t="s">
        <v>401</v>
      </c>
      <c r="E51" s="272"/>
      <c r="F51" s="105"/>
      <c r="G51" s="105" t="s">
        <v>754</v>
      </c>
      <c r="H51" s="250">
        <v>0.2</v>
      </c>
      <c r="I51" s="250">
        <v>0.4</v>
      </c>
      <c r="J51" s="256">
        <f t="shared" si="2"/>
        <v>0.30000000000000004</v>
      </c>
      <c r="K51" s="252" t="s">
        <v>51</v>
      </c>
      <c r="L51" s="253">
        <v>1</v>
      </c>
      <c r="M51" s="252" t="s">
        <v>49</v>
      </c>
      <c r="N51" s="257"/>
    </row>
    <row r="52" spans="1:14" s="23" customFormat="1" ht="30" customHeight="1" x14ac:dyDescent="0.2">
      <c r="A52" s="103" t="s">
        <v>392</v>
      </c>
      <c r="B52" s="103" t="s">
        <v>392</v>
      </c>
      <c r="C52" s="103" t="s">
        <v>392</v>
      </c>
      <c r="D52" s="103" t="s">
        <v>402</v>
      </c>
      <c r="E52" s="272"/>
      <c r="F52" s="105"/>
      <c r="G52" s="105" t="s">
        <v>756</v>
      </c>
      <c r="H52" s="250">
        <v>0.15</v>
      </c>
      <c r="I52" s="250">
        <v>0.3</v>
      </c>
      <c r="J52" s="256">
        <f t="shared" si="2"/>
        <v>0.22499999999999998</v>
      </c>
      <c r="K52" s="252" t="s">
        <v>51</v>
      </c>
      <c r="L52" s="253">
        <v>1</v>
      </c>
      <c r="M52" s="252" t="s">
        <v>49</v>
      </c>
      <c r="N52" s="257"/>
    </row>
    <row r="53" spans="1:14" s="23" customFormat="1" ht="30" customHeight="1" x14ac:dyDescent="0.2">
      <c r="A53" s="103" t="s">
        <v>392</v>
      </c>
      <c r="B53" s="103" t="s">
        <v>392</v>
      </c>
      <c r="C53" s="103" t="s">
        <v>392</v>
      </c>
      <c r="D53" s="103" t="s">
        <v>403</v>
      </c>
      <c r="E53" s="269"/>
      <c r="F53" s="249"/>
      <c r="G53" s="105" t="s">
        <v>414</v>
      </c>
      <c r="H53" s="250">
        <v>0.04</v>
      </c>
      <c r="I53" s="250">
        <v>0.02</v>
      </c>
      <c r="J53" s="251">
        <f t="shared" si="2"/>
        <v>0.03</v>
      </c>
      <c r="K53" s="252" t="s">
        <v>51</v>
      </c>
      <c r="L53" s="253">
        <v>1</v>
      </c>
      <c r="M53" s="252" t="s">
        <v>49</v>
      </c>
      <c r="N53" s="254" t="s">
        <v>415</v>
      </c>
    </row>
    <row r="54" spans="1:14" s="23" customFormat="1" ht="30" customHeight="1" x14ac:dyDescent="0.2">
      <c r="A54" s="103" t="s">
        <v>392</v>
      </c>
      <c r="B54" s="103" t="s">
        <v>392</v>
      </c>
      <c r="C54" s="103" t="s">
        <v>392</v>
      </c>
      <c r="D54" s="103" t="s">
        <v>404</v>
      </c>
      <c r="E54" s="269"/>
      <c r="F54" s="249"/>
      <c r="G54" s="105" t="s">
        <v>413</v>
      </c>
      <c r="H54" s="250">
        <v>0.04</v>
      </c>
      <c r="I54" s="250">
        <v>0.08</v>
      </c>
      <c r="J54" s="251">
        <f t="shared" si="2"/>
        <v>0.06</v>
      </c>
      <c r="K54" s="252" t="s">
        <v>51</v>
      </c>
      <c r="L54" s="253">
        <v>1</v>
      </c>
      <c r="M54" s="252" t="s">
        <v>49</v>
      </c>
      <c r="N54" s="254"/>
    </row>
    <row r="55" spans="1:14" s="23" customFormat="1" ht="15" customHeight="1" x14ac:dyDescent="0.2">
      <c r="A55" s="103" t="s">
        <v>392</v>
      </c>
      <c r="B55" s="103" t="s">
        <v>392</v>
      </c>
      <c r="C55" s="103" t="s">
        <v>392</v>
      </c>
      <c r="D55" s="103" t="s">
        <v>769</v>
      </c>
      <c r="E55" s="272"/>
      <c r="F55" s="105"/>
      <c r="G55" s="105" t="s">
        <v>523</v>
      </c>
      <c r="H55" s="250">
        <v>0.125</v>
      </c>
      <c r="I55" s="250">
        <v>0.25</v>
      </c>
      <c r="J55" s="256">
        <f t="shared" si="2"/>
        <v>0.1875</v>
      </c>
      <c r="K55" s="252" t="s">
        <v>51</v>
      </c>
      <c r="L55" s="253">
        <v>1</v>
      </c>
      <c r="M55" s="252" t="s">
        <v>49</v>
      </c>
      <c r="N55" s="257" t="s">
        <v>524</v>
      </c>
    </row>
    <row r="56" spans="1:14" s="23" customFormat="1" ht="15" customHeight="1" x14ac:dyDescent="0.2">
      <c r="A56" s="103" t="s">
        <v>392</v>
      </c>
      <c r="B56" s="103" t="s">
        <v>392</v>
      </c>
      <c r="C56" s="103" t="s">
        <v>392</v>
      </c>
      <c r="D56" s="103" t="s">
        <v>770</v>
      </c>
      <c r="E56" s="272"/>
      <c r="F56" s="105"/>
      <c r="G56" s="105" t="s">
        <v>523</v>
      </c>
      <c r="H56" s="250">
        <v>0.5</v>
      </c>
      <c r="I56" s="250">
        <v>1</v>
      </c>
      <c r="J56" s="256">
        <f t="shared" si="2"/>
        <v>0.75</v>
      </c>
      <c r="K56" s="252" t="s">
        <v>51</v>
      </c>
      <c r="L56" s="253">
        <v>1</v>
      </c>
      <c r="M56" s="252" t="s">
        <v>49</v>
      </c>
      <c r="N56" s="257" t="s">
        <v>525</v>
      </c>
    </row>
    <row r="57" spans="1:14" s="648" customFormat="1" ht="24.75" customHeight="1" x14ac:dyDescent="0.2">
      <c r="A57" s="647" t="s">
        <v>392</v>
      </c>
      <c r="B57" s="647" t="s">
        <v>392</v>
      </c>
      <c r="C57" s="647" t="s">
        <v>392</v>
      </c>
      <c r="D57" s="647" t="s">
        <v>778</v>
      </c>
      <c r="E57" s="261"/>
      <c r="F57" s="262"/>
      <c r="G57" s="262" t="s">
        <v>505</v>
      </c>
      <c r="H57" s="263">
        <v>4</v>
      </c>
      <c r="I57" s="263">
        <v>6</v>
      </c>
      <c r="J57" s="264">
        <f t="shared" si="2"/>
        <v>5</v>
      </c>
      <c r="K57" s="266" t="s">
        <v>51</v>
      </c>
      <c r="L57" s="265">
        <v>8</v>
      </c>
      <c r="M57" s="266" t="s">
        <v>49</v>
      </c>
      <c r="N57" s="267" t="s">
        <v>1092</v>
      </c>
    </row>
    <row r="58" spans="1:14" ht="15" customHeight="1" x14ac:dyDescent="0.2">
      <c r="A58" s="103" t="s">
        <v>392</v>
      </c>
      <c r="B58" s="103" t="s">
        <v>392</v>
      </c>
      <c r="C58" s="103" t="s">
        <v>392</v>
      </c>
      <c r="D58" s="103" t="s">
        <v>779</v>
      </c>
      <c r="E58" s="272"/>
      <c r="F58" s="105"/>
      <c r="G58" s="105" t="s">
        <v>765</v>
      </c>
      <c r="H58" s="250">
        <v>0.125</v>
      </c>
      <c r="I58" s="250">
        <v>0.17</v>
      </c>
      <c r="J58" s="256">
        <f>(I58+H58)/2</f>
        <v>0.14750000000000002</v>
      </c>
      <c r="K58" s="252" t="s">
        <v>51</v>
      </c>
      <c r="L58" s="253">
        <v>1</v>
      </c>
      <c r="M58" s="252" t="s">
        <v>49</v>
      </c>
      <c r="N58" s="257" t="s">
        <v>766</v>
      </c>
    </row>
    <row r="59" spans="1:14" s="23" customFormat="1" ht="15" customHeight="1" x14ac:dyDescent="0.2">
      <c r="A59" s="103" t="s">
        <v>392</v>
      </c>
      <c r="B59" s="103" t="s">
        <v>392</v>
      </c>
      <c r="C59" s="103" t="s">
        <v>392</v>
      </c>
      <c r="D59" s="103" t="s">
        <v>780</v>
      </c>
      <c r="E59" s="272"/>
      <c r="F59" s="105"/>
      <c r="G59" s="105" t="s">
        <v>526</v>
      </c>
      <c r="H59" s="250">
        <v>0.5</v>
      </c>
      <c r="I59" s="250">
        <v>1</v>
      </c>
      <c r="J59" s="256">
        <f>(I59+H59)/2</f>
        <v>0.75</v>
      </c>
      <c r="K59" s="252" t="s">
        <v>51</v>
      </c>
      <c r="L59" s="253">
        <v>1</v>
      </c>
      <c r="M59" s="252" t="s">
        <v>49</v>
      </c>
      <c r="N59" s="257"/>
    </row>
    <row r="60" spans="1:14" s="23" customFormat="1" ht="15" customHeight="1" x14ac:dyDescent="0.2">
      <c r="A60" s="103" t="s">
        <v>392</v>
      </c>
      <c r="B60" s="103" t="s">
        <v>392</v>
      </c>
      <c r="C60" s="103" t="s">
        <v>392</v>
      </c>
      <c r="D60" s="103" t="s">
        <v>781</v>
      </c>
      <c r="E60" s="272"/>
      <c r="F60" s="105"/>
      <c r="G60" s="105" t="s">
        <v>527</v>
      </c>
      <c r="H60" s="250">
        <v>0.25</v>
      </c>
      <c r="I60" s="250">
        <v>0.5</v>
      </c>
      <c r="J60" s="256">
        <f>(I60+H60)/2</f>
        <v>0.375</v>
      </c>
      <c r="K60" s="252" t="s">
        <v>51</v>
      </c>
      <c r="L60" s="253">
        <v>1</v>
      </c>
      <c r="M60" s="252" t="s">
        <v>49</v>
      </c>
      <c r="N60" s="257"/>
    </row>
    <row r="61" spans="1:14" s="23" customFormat="1" ht="15" customHeight="1" x14ac:dyDescent="0.2">
      <c r="A61" s="91" t="s">
        <v>392</v>
      </c>
      <c r="B61" s="91" t="s">
        <v>392</v>
      </c>
      <c r="C61" s="91" t="s">
        <v>393</v>
      </c>
      <c r="D61" s="255"/>
      <c r="E61" s="272"/>
      <c r="F61" s="105"/>
      <c r="G61" s="234" t="s">
        <v>484</v>
      </c>
      <c r="H61" s="250"/>
      <c r="I61" s="250"/>
      <c r="J61" s="276"/>
      <c r="K61" s="252"/>
      <c r="L61" s="253"/>
      <c r="M61" s="252"/>
      <c r="N61" s="257"/>
    </row>
    <row r="62" spans="1:14" s="648" customFormat="1" ht="27" customHeight="1" x14ac:dyDescent="0.2">
      <c r="A62" s="647" t="s">
        <v>392</v>
      </c>
      <c r="B62" s="647" t="s">
        <v>392</v>
      </c>
      <c r="C62" s="647" t="s">
        <v>393</v>
      </c>
      <c r="D62" s="647" t="s">
        <v>434</v>
      </c>
      <c r="E62" s="261"/>
      <c r="F62" s="262"/>
      <c r="G62" s="262" t="s">
        <v>483</v>
      </c>
      <c r="H62" s="263">
        <v>30</v>
      </c>
      <c r="I62" s="263">
        <v>40</v>
      </c>
      <c r="J62" s="649">
        <v>35</v>
      </c>
      <c r="K62" s="266" t="s">
        <v>238</v>
      </c>
      <c r="L62" s="265">
        <v>1</v>
      </c>
      <c r="M62" s="266">
        <v>1</v>
      </c>
      <c r="N62" s="267" t="s">
        <v>1093</v>
      </c>
    </row>
    <row r="63" spans="1:14" s="23" customFormat="1" ht="15" customHeight="1" x14ac:dyDescent="0.2">
      <c r="A63" s="103" t="s">
        <v>392</v>
      </c>
      <c r="B63" s="103" t="s">
        <v>392</v>
      </c>
      <c r="C63" s="103" t="s">
        <v>393</v>
      </c>
      <c r="D63" s="103" t="s">
        <v>391</v>
      </c>
      <c r="E63" s="272"/>
      <c r="F63" s="105"/>
      <c r="G63" s="105" t="s">
        <v>528</v>
      </c>
      <c r="H63" s="250">
        <v>8</v>
      </c>
      <c r="I63" s="250">
        <v>12</v>
      </c>
      <c r="J63" s="256">
        <f>(I63+H63)/2</f>
        <v>10</v>
      </c>
      <c r="K63" s="252" t="s">
        <v>386</v>
      </c>
      <c r="L63" s="253">
        <v>1</v>
      </c>
      <c r="M63" s="252" t="s">
        <v>49</v>
      </c>
      <c r="N63" s="257" t="s">
        <v>529</v>
      </c>
    </row>
    <row r="64" spans="1:14" s="23" customFormat="1" ht="15" customHeight="1" x14ac:dyDescent="0.2">
      <c r="A64" s="103" t="s">
        <v>392</v>
      </c>
      <c r="B64" s="103" t="s">
        <v>392</v>
      </c>
      <c r="C64" s="103" t="s">
        <v>393</v>
      </c>
      <c r="D64" s="103" t="s">
        <v>392</v>
      </c>
      <c r="E64" s="272"/>
      <c r="F64" s="105"/>
      <c r="G64" s="105" t="s">
        <v>530</v>
      </c>
      <c r="H64" s="250">
        <v>50</v>
      </c>
      <c r="I64" s="250">
        <v>100</v>
      </c>
      <c r="J64" s="256">
        <f>(I64+H64)/2</f>
        <v>75</v>
      </c>
      <c r="K64" s="252" t="s">
        <v>386</v>
      </c>
      <c r="L64" s="253">
        <v>1</v>
      </c>
      <c r="M64" s="252" t="s">
        <v>49</v>
      </c>
      <c r="N64" s="257"/>
    </row>
    <row r="65" spans="1:14" s="23" customFormat="1" ht="15" customHeight="1" x14ac:dyDescent="0.2">
      <c r="A65" s="91" t="s">
        <v>392</v>
      </c>
      <c r="B65" s="91" t="s">
        <v>392</v>
      </c>
      <c r="C65" s="91" t="s">
        <v>395</v>
      </c>
      <c r="D65" s="272"/>
      <c r="E65" s="272"/>
      <c r="F65" s="105"/>
      <c r="G65" s="234" t="s">
        <v>588</v>
      </c>
      <c r="H65" s="250"/>
      <c r="I65" s="250"/>
      <c r="J65" s="276"/>
      <c r="K65" s="252"/>
      <c r="L65" s="253"/>
      <c r="M65" s="252"/>
      <c r="N65" s="257"/>
    </row>
    <row r="66" spans="1:14" s="54" customFormat="1" ht="30" customHeight="1" x14ac:dyDescent="0.2">
      <c r="A66" s="103" t="s">
        <v>392</v>
      </c>
      <c r="B66" s="103" t="s">
        <v>392</v>
      </c>
      <c r="C66" s="103" t="s">
        <v>395</v>
      </c>
      <c r="D66" s="103" t="s">
        <v>434</v>
      </c>
      <c r="E66" s="272"/>
      <c r="F66" s="105"/>
      <c r="G66" s="105" t="s">
        <v>531</v>
      </c>
      <c r="H66" s="250">
        <v>0.33</v>
      </c>
      <c r="I66" s="250">
        <v>0.5</v>
      </c>
      <c r="J66" s="256">
        <f>(I66+H66)/2</f>
        <v>0.41500000000000004</v>
      </c>
      <c r="K66" s="252" t="s">
        <v>51</v>
      </c>
      <c r="L66" s="253">
        <v>1</v>
      </c>
      <c r="M66" s="252" t="s">
        <v>49</v>
      </c>
      <c r="N66" s="257" t="s">
        <v>532</v>
      </c>
    </row>
    <row r="67" spans="1:14" s="648" customFormat="1" ht="36.75" customHeight="1" x14ac:dyDescent="0.2">
      <c r="A67" s="647" t="s">
        <v>392</v>
      </c>
      <c r="B67" s="647" t="s">
        <v>392</v>
      </c>
      <c r="C67" s="647" t="s">
        <v>395</v>
      </c>
      <c r="D67" s="647" t="s">
        <v>391</v>
      </c>
      <c r="E67" s="261"/>
      <c r="F67" s="262"/>
      <c r="G67" s="262" t="s">
        <v>482</v>
      </c>
      <c r="H67" s="263">
        <v>1</v>
      </c>
      <c r="I67" s="263">
        <v>2</v>
      </c>
      <c r="J67" s="264">
        <f>(I67+H67)/2</f>
        <v>1.5</v>
      </c>
      <c r="K67" s="266" t="s">
        <v>51</v>
      </c>
      <c r="L67" s="265">
        <v>1</v>
      </c>
      <c r="M67" s="266" t="s">
        <v>49</v>
      </c>
      <c r="N67" s="267" t="s">
        <v>1094</v>
      </c>
    </row>
    <row r="68" spans="1:14" s="32" customFormat="1" ht="15" x14ac:dyDescent="0.25">
      <c r="A68" s="91" t="s">
        <v>392</v>
      </c>
      <c r="B68" s="91" t="s">
        <v>392</v>
      </c>
      <c r="C68" s="91" t="s">
        <v>397</v>
      </c>
      <c r="D68" s="272"/>
      <c r="E68" s="269"/>
      <c r="F68" s="249"/>
      <c r="G68" s="234" t="s">
        <v>662</v>
      </c>
      <c r="H68" s="250"/>
      <c r="I68" s="250"/>
      <c r="J68" s="251"/>
      <c r="K68" s="279"/>
      <c r="L68" s="253"/>
      <c r="M68" s="252"/>
      <c r="N68" s="254"/>
    </row>
    <row r="69" spans="1:14" s="32" customFormat="1" ht="45" customHeight="1" x14ac:dyDescent="0.25">
      <c r="A69" s="103" t="s">
        <v>392</v>
      </c>
      <c r="B69" s="103" t="s">
        <v>392</v>
      </c>
      <c r="C69" s="103" t="s">
        <v>397</v>
      </c>
      <c r="D69" s="103" t="s">
        <v>434</v>
      </c>
      <c r="E69" s="269"/>
      <c r="F69" s="249"/>
      <c r="G69" s="249" t="s">
        <v>757</v>
      </c>
      <c r="H69" s="263">
        <v>0.4</v>
      </c>
      <c r="I69" s="263">
        <v>0.6</v>
      </c>
      <c r="J69" s="251">
        <f t="shared" ref="J69:J76" si="3">(I69+H69)/2</f>
        <v>0.5</v>
      </c>
      <c r="K69" s="259" t="s">
        <v>51</v>
      </c>
      <c r="L69" s="253">
        <v>1</v>
      </c>
      <c r="M69" s="252" t="s">
        <v>102</v>
      </c>
      <c r="N69" s="254" t="s">
        <v>394</v>
      </c>
    </row>
    <row r="70" spans="1:14" s="32" customFormat="1" ht="45" customHeight="1" x14ac:dyDescent="0.25">
      <c r="A70" s="103" t="s">
        <v>392</v>
      </c>
      <c r="B70" s="103" t="s">
        <v>392</v>
      </c>
      <c r="C70" s="103" t="s">
        <v>397</v>
      </c>
      <c r="D70" s="103" t="s">
        <v>391</v>
      </c>
      <c r="E70" s="269"/>
      <c r="F70" s="249"/>
      <c r="G70" s="249" t="s">
        <v>758</v>
      </c>
      <c r="H70" s="263">
        <v>0.8</v>
      </c>
      <c r="I70" s="263">
        <v>1.2</v>
      </c>
      <c r="J70" s="251">
        <f t="shared" si="3"/>
        <v>1</v>
      </c>
      <c r="K70" s="252" t="s">
        <v>50</v>
      </c>
      <c r="L70" s="253">
        <v>1</v>
      </c>
      <c r="M70" s="252" t="s">
        <v>49</v>
      </c>
      <c r="N70" s="254" t="s">
        <v>396</v>
      </c>
    </row>
    <row r="71" spans="1:14" s="32" customFormat="1" ht="15" customHeight="1" x14ac:dyDescent="0.25">
      <c r="A71" s="103" t="s">
        <v>392</v>
      </c>
      <c r="B71" s="103" t="s">
        <v>392</v>
      </c>
      <c r="C71" s="103" t="s">
        <v>397</v>
      </c>
      <c r="D71" s="103" t="s">
        <v>392</v>
      </c>
      <c r="E71" s="269"/>
      <c r="F71" s="249"/>
      <c r="G71" s="249" t="s">
        <v>398</v>
      </c>
      <c r="H71" s="263">
        <v>2</v>
      </c>
      <c r="I71" s="263">
        <v>3</v>
      </c>
      <c r="J71" s="251">
        <f t="shared" si="3"/>
        <v>2.5</v>
      </c>
      <c r="K71" s="252" t="s">
        <v>51</v>
      </c>
      <c r="L71" s="253">
        <v>1</v>
      </c>
      <c r="M71" s="252" t="s">
        <v>49</v>
      </c>
      <c r="N71" s="254" t="s">
        <v>584</v>
      </c>
    </row>
    <row r="72" spans="1:14" s="32" customFormat="1" ht="15" customHeight="1" x14ac:dyDescent="0.25">
      <c r="A72" s="103" t="s">
        <v>392</v>
      </c>
      <c r="B72" s="103" t="s">
        <v>392</v>
      </c>
      <c r="C72" s="103" t="s">
        <v>397</v>
      </c>
      <c r="D72" s="103" t="s">
        <v>393</v>
      </c>
      <c r="E72" s="269"/>
      <c r="F72" s="249"/>
      <c r="G72" s="110" t="s">
        <v>664</v>
      </c>
      <c r="H72" s="263">
        <v>0.3</v>
      </c>
      <c r="I72" s="263">
        <v>0.5</v>
      </c>
      <c r="J72" s="251">
        <f t="shared" si="3"/>
        <v>0.4</v>
      </c>
      <c r="K72" s="252" t="s">
        <v>51</v>
      </c>
      <c r="L72" s="253">
        <v>1</v>
      </c>
      <c r="M72" s="252" t="s">
        <v>49</v>
      </c>
      <c r="N72" s="254" t="s">
        <v>663</v>
      </c>
    </row>
    <row r="73" spans="1:14" s="32" customFormat="1" ht="15" customHeight="1" x14ac:dyDescent="0.25">
      <c r="A73" s="103" t="s">
        <v>392</v>
      </c>
      <c r="B73" s="103" t="s">
        <v>392</v>
      </c>
      <c r="C73" s="103" t="s">
        <v>397</v>
      </c>
      <c r="D73" s="103" t="s">
        <v>395</v>
      </c>
      <c r="E73" s="269"/>
      <c r="F73" s="249"/>
      <c r="G73" s="110" t="s">
        <v>660</v>
      </c>
      <c r="H73" s="263">
        <v>0.8</v>
      </c>
      <c r="I73" s="263">
        <v>1.2</v>
      </c>
      <c r="J73" s="251">
        <f t="shared" si="3"/>
        <v>1</v>
      </c>
      <c r="K73" s="252" t="s">
        <v>51</v>
      </c>
      <c r="L73" s="253">
        <v>1</v>
      </c>
      <c r="M73" s="252" t="s">
        <v>49</v>
      </c>
      <c r="N73" s="254" t="s">
        <v>661</v>
      </c>
    </row>
    <row r="74" spans="1:14" s="32" customFormat="1" ht="15" customHeight="1" x14ac:dyDescent="0.25">
      <c r="A74" s="103" t="s">
        <v>392</v>
      </c>
      <c r="B74" s="103" t="s">
        <v>392</v>
      </c>
      <c r="C74" s="103" t="s">
        <v>397</v>
      </c>
      <c r="D74" s="103" t="s">
        <v>397</v>
      </c>
      <c r="E74" s="269"/>
      <c r="F74" s="249"/>
      <c r="G74" s="110" t="s">
        <v>665</v>
      </c>
      <c r="H74" s="263">
        <v>0.4</v>
      </c>
      <c r="I74" s="263">
        <v>0.6</v>
      </c>
      <c r="J74" s="251">
        <f t="shared" si="3"/>
        <v>0.5</v>
      </c>
      <c r="K74" s="252" t="s">
        <v>51</v>
      </c>
      <c r="L74" s="253">
        <v>1</v>
      </c>
      <c r="M74" s="252" t="s">
        <v>49</v>
      </c>
      <c r="N74" s="254" t="s">
        <v>661</v>
      </c>
    </row>
    <row r="75" spans="1:14" s="32" customFormat="1" ht="30" customHeight="1" x14ac:dyDescent="0.25">
      <c r="A75" s="103" t="s">
        <v>392</v>
      </c>
      <c r="B75" s="103" t="s">
        <v>392</v>
      </c>
      <c r="C75" s="103" t="s">
        <v>397</v>
      </c>
      <c r="D75" s="103" t="s">
        <v>400</v>
      </c>
      <c r="E75" s="269"/>
      <c r="F75" s="249"/>
      <c r="G75" s="110" t="s">
        <v>759</v>
      </c>
      <c r="H75" s="263">
        <v>0.25</v>
      </c>
      <c r="I75" s="263">
        <v>0.5</v>
      </c>
      <c r="J75" s="251">
        <f t="shared" si="3"/>
        <v>0.375</v>
      </c>
      <c r="K75" s="252" t="s">
        <v>51</v>
      </c>
      <c r="L75" s="253">
        <v>1</v>
      </c>
      <c r="M75" s="252" t="s">
        <v>49</v>
      </c>
      <c r="N75" s="254" t="s">
        <v>405</v>
      </c>
    </row>
    <row r="76" spans="1:14" s="32" customFormat="1" ht="15" customHeight="1" x14ac:dyDescent="0.25">
      <c r="A76" s="103" t="s">
        <v>392</v>
      </c>
      <c r="B76" s="103" t="s">
        <v>392</v>
      </c>
      <c r="C76" s="103" t="s">
        <v>397</v>
      </c>
      <c r="D76" s="103" t="s">
        <v>401</v>
      </c>
      <c r="E76" s="269"/>
      <c r="F76" s="249"/>
      <c r="G76" s="110" t="s">
        <v>760</v>
      </c>
      <c r="H76" s="250">
        <v>0.1</v>
      </c>
      <c r="I76" s="250">
        <v>0.25</v>
      </c>
      <c r="J76" s="251">
        <f t="shared" si="3"/>
        <v>0.17499999999999999</v>
      </c>
      <c r="K76" s="252" t="s">
        <v>51</v>
      </c>
      <c r="L76" s="253">
        <v>1</v>
      </c>
      <c r="M76" s="252" t="s">
        <v>49</v>
      </c>
      <c r="N76" s="254"/>
    </row>
    <row r="77" spans="1:14" s="32" customFormat="1" ht="15" customHeight="1" x14ac:dyDescent="0.25">
      <c r="A77" s="91" t="s">
        <v>392</v>
      </c>
      <c r="B77" s="91" t="s">
        <v>392</v>
      </c>
      <c r="C77" s="91" t="s">
        <v>400</v>
      </c>
      <c r="D77" s="272"/>
      <c r="E77" s="269"/>
      <c r="F77" s="249"/>
      <c r="G77" s="268" t="s">
        <v>399</v>
      </c>
      <c r="H77" s="250"/>
      <c r="I77" s="250"/>
      <c r="J77" s="251"/>
      <c r="K77" s="252"/>
      <c r="L77" s="253"/>
      <c r="M77" s="252"/>
      <c r="N77" s="254"/>
    </row>
    <row r="78" spans="1:14" s="32" customFormat="1" ht="15" customHeight="1" x14ac:dyDescent="0.25">
      <c r="A78" s="103" t="s">
        <v>392</v>
      </c>
      <c r="B78" s="103" t="s">
        <v>392</v>
      </c>
      <c r="C78" s="103" t="s">
        <v>400</v>
      </c>
      <c r="D78" s="103" t="s">
        <v>434</v>
      </c>
      <c r="E78" s="272"/>
      <c r="F78" s="105"/>
      <c r="G78" s="110" t="s">
        <v>988</v>
      </c>
      <c r="H78" s="250">
        <v>2</v>
      </c>
      <c r="I78" s="250">
        <v>4</v>
      </c>
      <c r="J78" s="256">
        <f t="shared" ref="J78:J81" si="4">(I78+H78)/2</f>
        <v>3</v>
      </c>
      <c r="K78" s="252" t="s">
        <v>50</v>
      </c>
      <c r="L78" s="253">
        <v>1</v>
      </c>
      <c r="M78" s="252" t="s">
        <v>49</v>
      </c>
      <c r="N78" s="257" t="s">
        <v>586</v>
      </c>
    </row>
    <row r="79" spans="1:14" s="32" customFormat="1" ht="45" customHeight="1" x14ac:dyDescent="0.25">
      <c r="A79" s="103" t="s">
        <v>392</v>
      </c>
      <c r="B79" s="103" t="s">
        <v>392</v>
      </c>
      <c r="C79" s="103" t="s">
        <v>400</v>
      </c>
      <c r="D79" s="103" t="s">
        <v>391</v>
      </c>
      <c r="E79" s="269"/>
      <c r="F79" s="249"/>
      <c r="G79" s="110" t="s">
        <v>989</v>
      </c>
      <c r="H79" s="263">
        <v>20</v>
      </c>
      <c r="I79" s="263">
        <v>40</v>
      </c>
      <c r="J79" s="251">
        <f t="shared" si="4"/>
        <v>30</v>
      </c>
      <c r="K79" s="259" t="s">
        <v>238</v>
      </c>
      <c r="L79" s="253">
        <v>1</v>
      </c>
      <c r="M79" s="252" t="s">
        <v>49</v>
      </c>
      <c r="N79" s="254" t="s">
        <v>585</v>
      </c>
    </row>
    <row r="80" spans="1:14" s="32" customFormat="1" ht="45" customHeight="1" x14ac:dyDescent="0.25">
      <c r="A80" s="103" t="s">
        <v>392</v>
      </c>
      <c r="B80" s="103" t="s">
        <v>392</v>
      </c>
      <c r="C80" s="103" t="s">
        <v>400</v>
      </c>
      <c r="D80" s="103" t="s">
        <v>392</v>
      </c>
      <c r="E80" s="269"/>
      <c r="F80" s="249"/>
      <c r="G80" s="110" t="s">
        <v>761</v>
      </c>
      <c r="H80" s="263">
        <v>15</v>
      </c>
      <c r="I80" s="263">
        <v>30</v>
      </c>
      <c r="J80" s="251">
        <f t="shared" si="4"/>
        <v>22.5</v>
      </c>
      <c r="K80" s="259" t="s">
        <v>238</v>
      </c>
      <c r="L80" s="253">
        <v>1</v>
      </c>
      <c r="M80" s="252" t="s">
        <v>49</v>
      </c>
      <c r="N80" s="254"/>
    </row>
    <row r="81" spans="1:14" s="32" customFormat="1" ht="45" customHeight="1" x14ac:dyDescent="0.25">
      <c r="A81" s="103" t="s">
        <v>392</v>
      </c>
      <c r="B81" s="103" t="s">
        <v>392</v>
      </c>
      <c r="C81" s="103" t="s">
        <v>400</v>
      </c>
      <c r="D81" s="103" t="s">
        <v>393</v>
      </c>
      <c r="E81" s="269"/>
      <c r="F81" s="249"/>
      <c r="G81" s="110" t="s">
        <v>762</v>
      </c>
      <c r="H81" s="263">
        <v>10</v>
      </c>
      <c r="I81" s="263">
        <v>20</v>
      </c>
      <c r="J81" s="251">
        <f t="shared" si="4"/>
        <v>15</v>
      </c>
      <c r="K81" s="259" t="s">
        <v>238</v>
      </c>
      <c r="L81" s="253">
        <v>1</v>
      </c>
      <c r="M81" s="252" t="s">
        <v>49</v>
      </c>
      <c r="N81" s="254"/>
    </row>
    <row r="82" spans="1:14" s="32" customFormat="1" ht="15" customHeight="1" x14ac:dyDescent="0.25">
      <c r="A82" s="280" t="s">
        <v>392</v>
      </c>
      <c r="B82" s="280" t="s">
        <v>392</v>
      </c>
      <c r="C82" s="280" t="s">
        <v>401</v>
      </c>
      <c r="D82" s="261"/>
      <c r="E82" s="261"/>
      <c r="F82" s="262"/>
      <c r="G82" s="281" t="s">
        <v>508</v>
      </c>
      <c r="H82" s="263"/>
      <c r="I82" s="263"/>
      <c r="J82" s="264"/>
      <c r="K82" s="266"/>
      <c r="L82" s="265"/>
      <c r="M82" s="266"/>
      <c r="N82" s="267"/>
    </row>
    <row r="83" spans="1:14" s="32" customFormat="1" ht="15" customHeight="1" x14ac:dyDescent="0.25">
      <c r="A83" s="103" t="s">
        <v>392</v>
      </c>
      <c r="B83" s="103" t="s">
        <v>392</v>
      </c>
      <c r="C83" s="103" t="s">
        <v>401</v>
      </c>
      <c r="D83" s="103" t="s">
        <v>434</v>
      </c>
      <c r="E83" s="269"/>
      <c r="F83" s="249"/>
      <c r="G83" s="110" t="s">
        <v>517</v>
      </c>
      <c r="H83" s="250">
        <v>1.5</v>
      </c>
      <c r="I83" s="250">
        <v>2</v>
      </c>
      <c r="J83" s="251">
        <f>(I83+H83)/2</f>
        <v>1.75</v>
      </c>
      <c r="K83" s="278" t="s">
        <v>238</v>
      </c>
      <c r="L83" s="260">
        <v>1</v>
      </c>
      <c r="M83" s="252" t="s">
        <v>49</v>
      </c>
      <c r="N83" s="254" t="s">
        <v>518</v>
      </c>
    </row>
    <row r="84" spans="1:14" ht="15" customHeight="1" x14ac:dyDescent="0.2">
      <c r="A84" s="103" t="s">
        <v>392</v>
      </c>
      <c r="B84" s="103" t="s">
        <v>392</v>
      </c>
      <c r="C84" s="103" t="s">
        <v>401</v>
      </c>
      <c r="D84" s="103" t="s">
        <v>391</v>
      </c>
      <c r="E84" s="269"/>
      <c r="F84" s="249"/>
      <c r="G84" s="105" t="s">
        <v>763</v>
      </c>
      <c r="H84" s="250">
        <v>1</v>
      </c>
      <c r="I84" s="250">
        <v>2</v>
      </c>
      <c r="J84" s="251">
        <f>(I84+H84)/2</f>
        <v>1.5</v>
      </c>
      <c r="K84" s="278" t="s">
        <v>238</v>
      </c>
      <c r="L84" s="260">
        <v>1</v>
      </c>
      <c r="M84" s="252" t="s">
        <v>49</v>
      </c>
      <c r="N84" s="254" t="s">
        <v>518</v>
      </c>
    </row>
    <row r="85" spans="1:14" ht="30" customHeight="1" x14ac:dyDescent="0.2">
      <c r="A85" s="103" t="s">
        <v>392</v>
      </c>
      <c r="B85" s="103" t="s">
        <v>392</v>
      </c>
      <c r="C85" s="103" t="s">
        <v>401</v>
      </c>
      <c r="D85" s="103" t="s">
        <v>392</v>
      </c>
      <c r="E85" s="269"/>
      <c r="F85" s="249"/>
      <c r="G85" s="110" t="s">
        <v>764</v>
      </c>
      <c r="H85" s="250">
        <v>1</v>
      </c>
      <c r="I85" s="250">
        <v>2</v>
      </c>
      <c r="J85" s="251">
        <f>(I85+H85)/2</f>
        <v>1.5</v>
      </c>
      <c r="K85" s="278" t="s">
        <v>238</v>
      </c>
      <c r="L85" s="260">
        <v>1</v>
      </c>
      <c r="M85" s="252" t="s">
        <v>49</v>
      </c>
      <c r="N85" s="254" t="s">
        <v>518</v>
      </c>
    </row>
    <row r="86" spans="1:14" ht="15" customHeight="1" x14ac:dyDescent="0.2">
      <c r="A86" s="113"/>
      <c r="B86" s="113"/>
      <c r="C86" s="113"/>
      <c r="D86" s="113"/>
      <c r="E86" s="114"/>
      <c r="F86" s="115"/>
      <c r="G86" s="116"/>
      <c r="H86" s="212"/>
      <c r="I86" s="212"/>
      <c r="J86" s="212"/>
      <c r="K86" s="213"/>
      <c r="L86" s="119"/>
      <c r="M86" s="120"/>
      <c r="N86" s="270"/>
    </row>
    <row r="87" spans="1:14" ht="15" customHeight="1" x14ac:dyDescent="0.2">
      <c r="A87" s="91" t="s">
        <v>392</v>
      </c>
      <c r="B87" s="91" t="s">
        <v>393</v>
      </c>
      <c r="C87" s="91"/>
      <c r="D87" s="272"/>
      <c r="E87" s="269"/>
      <c r="F87" s="249"/>
      <c r="G87" s="234" t="s">
        <v>507</v>
      </c>
      <c r="H87" s="250"/>
      <c r="I87" s="250"/>
      <c r="J87" s="251"/>
      <c r="K87" s="252"/>
      <c r="L87" s="253"/>
      <c r="M87" s="252"/>
      <c r="N87" s="254"/>
    </row>
    <row r="88" spans="1:14" ht="15" customHeight="1" x14ac:dyDescent="0.2">
      <c r="A88" s="91" t="s">
        <v>392</v>
      </c>
      <c r="B88" s="91" t="s">
        <v>393</v>
      </c>
      <c r="C88" s="91" t="s">
        <v>434</v>
      </c>
      <c r="D88" s="272"/>
      <c r="E88" s="269"/>
      <c r="F88" s="249"/>
      <c r="G88" s="234" t="s">
        <v>255</v>
      </c>
      <c r="H88" s="250"/>
      <c r="I88" s="250"/>
      <c r="J88" s="251"/>
      <c r="K88" s="252"/>
      <c r="L88" s="253"/>
      <c r="M88" s="252"/>
      <c r="N88" s="254"/>
    </row>
    <row r="89" spans="1:14" ht="45" customHeight="1" x14ac:dyDescent="0.2">
      <c r="A89" s="103" t="s">
        <v>392</v>
      </c>
      <c r="B89" s="103" t="s">
        <v>393</v>
      </c>
      <c r="C89" s="103" t="s">
        <v>434</v>
      </c>
      <c r="D89" s="103" t="s">
        <v>434</v>
      </c>
      <c r="E89" s="269"/>
      <c r="F89" s="249"/>
      <c r="G89" s="105" t="s">
        <v>256</v>
      </c>
      <c r="H89" s="263">
        <v>20</v>
      </c>
      <c r="I89" s="263">
        <v>30</v>
      </c>
      <c r="J89" s="264">
        <f>(I89+H89)/2</f>
        <v>25</v>
      </c>
      <c r="K89" s="259" t="s">
        <v>238</v>
      </c>
      <c r="L89" s="265">
        <v>1</v>
      </c>
      <c r="M89" s="266" t="s">
        <v>49</v>
      </c>
      <c r="N89" s="254" t="s">
        <v>990</v>
      </c>
    </row>
    <row r="90" spans="1:14" ht="15" customHeight="1" x14ac:dyDescent="0.2">
      <c r="A90" s="103" t="s">
        <v>392</v>
      </c>
      <c r="B90" s="103" t="s">
        <v>393</v>
      </c>
      <c r="C90" s="103" t="s">
        <v>434</v>
      </c>
      <c r="D90" s="103" t="s">
        <v>391</v>
      </c>
      <c r="E90" s="269"/>
      <c r="F90" s="249"/>
      <c r="G90" s="105" t="s">
        <v>257</v>
      </c>
      <c r="H90" s="258">
        <v>1.5</v>
      </c>
      <c r="I90" s="258">
        <v>3</v>
      </c>
      <c r="J90" s="251">
        <f>(I90+H90)/2</f>
        <v>2.25</v>
      </c>
      <c r="K90" s="259" t="s">
        <v>238</v>
      </c>
      <c r="L90" s="260">
        <v>1</v>
      </c>
      <c r="M90" s="252" t="s">
        <v>49</v>
      </c>
      <c r="N90" s="254"/>
    </row>
    <row r="91" spans="1:14" ht="15" customHeight="1" x14ac:dyDescent="0.2">
      <c r="A91" s="103" t="s">
        <v>392</v>
      </c>
      <c r="B91" s="103" t="s">
        <v>393</v>
      </c>
      <c r="C91" s="103" t="s">
        <v>434</v>
      </c>
      <c r="D91" s="103" t="s">
        <v>392</v>
      </c>
      <c r="E91" s="269"/>
      <c r="F91" s="249"/>
      <c r="G91" s="105" t="s">
        <v>258</v>
      </c>
      <c r="H91" s="258">
        <v>1</v>
      </c>
      <c r="I91" s="258">
        <v>1.5</v>
      </c>
      <c r="J91" s="251">
        <f>(I91+H91)/2</f>
        <v>1.25</v>
      </c>
      <c r="K91" s="252" t="s">
        <v>100</v>
      </c>
      <c r="L91" s="260">
        <v>1</v>
      </c>
      <c r="M91" s="252" t="s">
        <v>49</v>
      </c>
      <c r="N91" s="254" t="s">
        <v>506</v>
      </c>
    </row>
    <row r="92" spans="1:14" ht="15" customHeight="1" x14ac:dyDescent="0.2">
      <c r="A92" s="103" t="s">
        <v>392</v>
      </c>
      <c r="B92" s="103" t="s">
        <v>393</v>
      </c>
      <c r="C92" s="103" t="s">
        <v>434</v>
      </c>
      <c r="D92" s="103" t="s">
        <v>393</v>
      </c>
      <c r="E92" s="269"/>
      <c r="F92" s="249"/>
      <c r="G92" s="105" t="s">
        <v>5</v>
      </c>
      <c r="H92" s="258">
        <v>30</v>
      </c>
      <c r="I92" s="258">
        <v>60</v>
      </c>
      <c r="J92" s="251">
        <f>(I92+H92)/2</f>
        <v>45</v>
      </c>
      <c r="K92" s="259" t="s">
        <v>386</v>
      </c>
      <c r="L92" s="260">
        <v>1</v>
      </c>
      <c r="M92" s="252" t="s">
        <v>49</v>
      </c>
      <c r="N92" s="254" t="s">
        <v>416</v>
      </c>
    </row>
    <row r="93" spans="1:14" ht="15" customHeight="1" x14ac:dyDescent="0.2">
      <c r="A93" s="103" t="s">
        <v>392</v>
      </c>
      <c r="B93" s="103" t="s">
        <v>393</v>
      </c>
      <c r="C93" s="103" t="s">
        <v>434</v>
      </c>
      <c r="D93" s="103" t="s">
        <v>395</v>
      </c>
      <c r="E93" s="269"/>
      <c r="F93" s="249"/>
      <c r="G93" s="105" t="s">
        <v>417</v>
      </c>
      <c r="H93" s="258">
        <v>8</v>
      </c>
      <c r="I93" s="258">
        <v>12</v>
      </c>
      <c r="J93" s="251">
        <f>(I93+H93)/2</f>
        <v>10</v>
      </c>
      <c r="K93" s="259" t="s">
        <v>238</v>
      </c>
      <c r="L93" s="260">
        <v>1</v>
      </c>
      <c r="M93" s="252" t="s">
        <v>49</v>
      </c>
      <c r="N93" s="254" t="s">
        <v>418</v>
      </c>
    </row>
    <row r="94" spans="1:14" ht="15" customHeight="1" x14ac:dyDescent="0.2">
      <c r="A94" s="91" t="s">
        <v>392</v>
      </c>
      <c r="B94" s="91" t="s">
        <v>393</v>
      </c>
      <c r="C94" s="91" t="s">
        <v>391</v>
      </c>
      <c r="D94" s="282"/>
      <c r="E94" s="255"/>
      <c r="F94" s="105"/>
      <c r="G94" s="170" t="s">
        <v>504</v>
      </c>
      <c r="H94" s="250"/>
      <c r="I94" s="250"/>
      <c r="J94" s="256"/>
      <c r="K94" s="252"/>
      <c r="L94" s="253"/>
      <c r="M94" s="252"/>
      <c r="N94" s="257"/>
    </row>
    <row r="95" spans="1:14" ht="15" customHeight="1" x14ac:dyDescent="0.2">
      <c r="A95" s="103" t="s">
        <v>392</v>
      </c>
      <c r="B95" s="103" t="s">
        <v>393</v>
      </c>
      <c r="C95" s="103" t="s">
        <v>391</v>
      </c>
      <c r="D95" s="103" t="s">
        <v>434</v>
      </c>
      <c r="E95" s="255"/>
      <c r="F95" s="105"/>
      <c r="G95" s="105" t="s">
        <v>257</v>
      </c>
      <c r="H95" s="250">
        <v>1</v>
      </c>
      <c r="I95" s="250">
        <v>1.5</v>
      </c>
      <c r="J95" s="256">
        <f>(I95+H95)/2</f>
        <v>1.25</v>
      </c>
      <c r="K95" s="252" t="s">
        <v>238</v>
      </c>
      <c r="L95" s="253">
        <v>1</v>
      </c>
      <c r="M95" s="252" t="s">
        <v>49</v>
      </c>
      <c r="N95" s="257"/>
    </row>
    <row r="96" spans="1:14" ht="15" customHeight="1" x14ac:dyDescent="0.2">
      <c r="A96" s="103" t="s">
        <v>392</v>
      </c>
      <c r="B96" s="103" t="s">
        <v>393</v>
      </c>
      <c r="C96" s="103" t="s">
        <v>391</v>
      </c>
      <c r="D96" s="103" t="s">
        <v>391</v>
      </c>
      <c r="E96" s="255"/>
      <c r="F96" s="105"/>
      <c r="G96" s="105" t="s">
        <v>259</v>
      </c>
      <c r="H96" s="250">
        <v>0.4</v>
      </c>
      <c r="I96" s="250">
        <v>0.6</v>
      </c>
      <c r="J96" s="256">
        <f>(I96+H96)/2</f>
        <v>0.5</v>
      </c>
      <c r="K96" s="252" t="s">
        <v>100</v>
      </c>
      <c r="L96" s="253">
        <v>1</v>
      </c>
      <c r="M96" s="252" t="s">
        <v>49</v>
      </c>
      <c r="N96" s="257" t="s">
        <v>730</v>
      </c>
    </row>
    <row r="97" spans="1:14" ht="30" customHeight="1" x14ac:dyDescent="0.2">
      <c r="A97" s="103" t="s">
        <v>392</v>
      </c>
      <c r="B97" s="103" t="s">
        <v>393</v>
      </c>
      <c r="C97" s="103" t="s">
        <v>391</v>
      </c>
      <c r="D97" s="103" t="s">
        <v>392</v>
      </c>
      <c r="E97" s="255"/>
      <c r="F97" s="105"/>
      <c r="G97" s="105" t="s">
        <v>5</v>
      </c>
      <c r="H97" s="250">
        <v>10</v>
      </c>
      <c r="I97" s="250">
        <v>25</v>
      </c>
      <c r="J97" s="256">
        <f>(I97+H97)/2</f>
        <v>17.5</v>
      </c>
      <c r="K97" s="252" t="s">
        <v>386</v>
      </c>
      <c r="L97" s="253">
        <v>1</v>
      </c>
      <c r="M97" s="252" t="s">
        <v>49</v>
      </c>
      <c r="N97" s="257" t="s">
        <v>420</v>
      </c>
    </row>
    <row r="98" spans="1:14" ht="15" customHeight="1" x14ac:dyDescent="0.2">
      <c r="A98" s="103" t="s">
        <v>392</v>
      </c>
      <c r="B98" s="103" t="s">
        <v>393</v>
      </c>
      <c r="C98" s="103" t="s">
        <v>391</v>
      </c>
      <c r="D98" s="103" t="s">
        <v>393</v>
      </c>
      <c r="E98" s="255"/>
      <c r="F98" s="105"/>
      <c r="G98" s="105" t="s">
        <v>417</v>
      </c>
      <c r="H98" s="250">
        <v>4</v>
      </c>
      <c r="I98" s="250">
        <v>6</v>
      </c>
      <c r="J98" s="256">
        <f>(I98+H98)/2</f>
        <v>5</v>
      </c>
      <c r="K98" s="252" t="s">
        <v>238</v>
      </c>
      <c r="L98" s="253">
        <v>1</v>
      </c>
      <c r="M98" s="252" t="s">
        <v>49</v>
      </c>
      <c r="N98" s="257"/>
    </row>
    <row r="99" spans="1:14" ht="15" customHeight="1" x14ac:dyDescent="0.2">
      <c r="A99" s="91" t="s">
        <v>392</v>
      </c>
      <c r="B99" s="91" t="s">
        <v>393</v>
      </c>
      <c r="C99" s="91" t="s">
        <v>392</v>
      </c>
      <c r="D99" s="282"/>
      <c r="E99" s="255"/>
      <c r="F99" s="105"/>
      <c r="G99" s="170" t="s">
        <v>421</v>
      </c>
      <c r="H99" s="250"/>
      <c r="I99" s="250"/>
      <c r="J99" s="256"/>
      <c r="K99" s="252"/>
      <c r="L99" s="253"/>
      <c r="M99" s="252"/>
      <c r="N99" s="257"/>
    </row>
    <row r="100" spans="1:14" ht="15" customHeight="1" x14ac:dyDescent="0.2">
      <c r="A100" s="103" t="s">
        <v>392</v>
      </c>
      <c r="B100" s="103" t="s">
        <v>393</v>
      </c>
      <c r="C100" s="103" t="s">
        <v>392</v>
      </c>
      <c r="D100" s="103" t="s">
        <v>434</v>
      </c>
      <c r="E100" s="255"/>
      <c r="F100" s="105"/>
      <c r="G100" s="105" t="s">
        <v>422</v>
      </c>
      <c r="H100" s="250">
        <v>3.5000000000000003E-2</v>
      </c>
      <c r="I100" s="250">
        <v>0.05</v>
      </c>
      <c r="J100" s="256">
        <f t="shared" ref="J100:J107" si="5">(I100+H100)/2</f>
        <v>4.2500000000000003E-2</v>
      </c>
      <c r="K100" s="252" t="s">
        <v>51</v>
      </c>
      <c r="L100" s="253">
        <v>1</v>
      </c>
      <c r="M100" s="252" t="s">
        <v>49</v>
      </c>
      <c r="N100" s="257"/>
    </row>
    <row r="101" spans="1:14" ht="30" customHeight="1" x14ac:dyDescent="0.2">
      <c r="A101" s="103" t="s">
        <v>392</v>
      </c>
      <c r="B101" s="103" t="s">
        <v>393</v>
      </c>
      <c r="C101" s="103" t="s">
        <v>392</v>
      </c>
      <c r="D101" s="103" t="s">
        <v>391</v>
      </c>
      <c r="E101" s="255"/>
      <c r="F101" s="105"/>
      <c r="G101" s="105" t="s">
        <v>423</v>
      </c>
      <c r="H101" s="250">
        <v>1.7999999999999999E-2</v>
      </c>
      <c r="I101" s="250">
        <v>2.1999999999999999E-2</v>
      </c>
      <c r="J101" s="256">
        <f t="shared" si="5"/>
        <v>1.9999999999999997E-2</v>
      </c>
      <c r="K101" s="252" t="s">
        <v>51</v>
      </c>
      <c r="L101" s="253">
        <v>1</v>
      </c>
      <c r="M101" s="252" t="s">
        <v>49</v>
      </c>
      <c r="N101" s="257"/>
    </row>
    <row r="102" spans="1:14" ht="15" customHeight="1" x14ac:dyDescent="0.2">
      <c r="A102" s="103" t="s">
        <v>392</v>
      </c>
      <c r="B102" s="103" t="s">
        <v>393</v>
      </c>
      <c r="C102" s="103" t="s">
        <v>392</v>
      </c>
      <c r="D102" s="103" t="s">
        <v>392</v>
      </c>
      <c r="E102" s="255"/>
      <c r="F102" s="105"/>
      <c r="G102" s="105" t="s">
        <v>424</v>
      </c>
      <c r="H102" s="250">
        <v>0.04</v>
      </c>
      <c r="I102" s="250">
        <v>0.06</v>
      </c>
      <c r="J102" s="256">
        <f t="shared" si="5"/>
        <v>0.05</v>
      </c>
      <c r="K102" s="252" t="s">
        <v>51</v>
      </c>
      <c r="L102" s="253">
        <v>1</v>
      </c>
      <c r="M102" s="252" t="s">
        <v>49</v>
      </c>
      <c r="N102" s="257"/>
    </row>
    <row r="103" spans="1:14" ht="15" customHeight="1" x14ac:dyDescent="0.2">
      <c r="A103" s="103" t="s">
        <v>392</v>
      </c>
      <c r="B103" s="103" t="s">
        <v>393</v>
      </c>
      <c r="C103" s="103" t="s">
        <v>392</v>
      </c>
      <c r="D103" s="103" t="s">
        <v>393</v>
      </c>
      <c r="E103" s="255"/>
      <c r="F103" s="105"/>
      <c r="G103" s="105" t="s">
        <v>257</v>
      </c>
      <c r="H103" s="250">
        <v>1.5</v>
      </c>
      <c r="I103" s="250">
        <v>3</v>
      </c>
      <c r="J103" s="256">
        <f t="shared" si="5"/>
        <v>2.25</v>
      </c>
      <c r="K103" s="252" t="s">
        <v>238</v>
      </c>
      <c r="L103" s="253">
        <v>1</v>
      </c>
      <c r="M103" s="252" t="s">
        <v>49</v>
      </c>
      <c r="N103" s="257"/>
    </row>
    <row r="104" spans="1:14" ht="15" customHeight="1" x14ac:dyDescent="0.2">
      <c r="A104" s="103" t="s">
        <v>392</v>
      </c>
      <c r="B104" s="103" t="s">
        <v>393</v>
      </c>
      <c r="C104" s="103" t="s">
        <v>392</v>
      </c>
      <c r="D104" s="103" t="s">
        <v>395</v>
      </c>
      <c r="E104" s="255"/>
      <c r="F104" s="105"/>
      <c r="G104" s="105" t="s">
        <v>258</v>
      </c>
      <c r="H104" s="250">
        <v>1</v>
      </c>
      <c r="I104" s="250">
        <v>1.5</v>
      </c>
      <c r="J104" s="256">
        <f t="shared" si="5"/>
        <v>1.25</v>
      </c>
      <c r="K104" s="252" t="s">
        <v>100</v>
      </c>
      <c r="L104" s="253">
        <v>1</v>
      </c>
      <c r="M104" s="252" t="s">
        <v>49</v>
      </c>
      <c r="N104" s="257" t="s">
        <v>419</v>
      </c>
    </row>
    <row r="105" spans="1:14" ht="30" customHeight="1" x14ac:dyDescent="0.2">
      <c r="A105" s="103" t="s">
        <v>392</v>
      </c>
      <c r="B105" s="103" t="s">
        <v>393</v>
      </c>
      <c r="C105" s="103" t="s">
        <v>392</v>
      </c>
      <c r="D105" s="103" t="s">
        <v>397</v>
      </c>
      <c r="E105" s="255"/>
      <c r="F105" s="105"/>
      <c r="G105" s="105" t="s">
        <v>5</v>
      </c>
      <c r="H105" s="250">
        <v>35</v>
      </c>
      <c r="I105" s="250">
        <v>45</v>
      </c>
      <c r="J105" s="256">
        <f t="shared" si="5"/>
        <v>40</v>
      </c>
      <c r="K105" s="252" t="s">
        <v>386</v>
      </c>
      <c r="L105" s="253">
        <v>1</v>
      </c>
      <c r="M105" s="252" t="s">
        <v>49</v>
      </c>
      <c r="N105" s="257" t="s">
        <v>420</v>
      </c>
    </row>
    <row r="106" spans="1:14" ht="25.5" x14ac:dyDescent="0.2">
      <c r="A106" s="103" t="s">
        <v>392</v>
      </c>
      <c r="B106" s="103" t="s">
        <v>393</v>
      </c>
      <c r="C106" s="103" t="s">
        <v>392</v>
      </c>
      <c r="D106" s="103" t="s">
        <v>400</v>
      </c>
      <c r="E106" s="255"/>
      <c r="F106" s="105"/>
      <c r="G106" s="105" t="s">
        <v>425</v>
      </c>
      <c r="H106" s="250">
        <v>30</v>
      </c>
      <c r="I106" s="250">
        <v>40</v>
      </c>
      <c r="J106" s="256">
        <f t="shared" si="5"/>
        <v>35</v>
      </c>
      <c r="K106" s="252" t="s">
        <v>386</v>
      </c>
      <c r="L106" s="253">
        <v>1</v>
      </c>
      <c r="M106" s="252" t="s">
        <v>49</v>
      </c>
      <c r="N106" s="257" t="s">
        <v>991</v>
      </c>
    </row>
    <row r="107" spans="1:14" x14ac:dyDescent="0.2">
      <c r="A107" s="103" t="s">
        <v>392</v>
      </c>
      <c r="B107" s="103" t="s">
        <v>393</v>
      </c>
      <c r="C107" s="103" t="s">
        <v>392</v>
      </c>
      <c r="D107" s="103" t="s">
        <v>401</v>
      </c>
      <c r="E107" s="255"/>
      <c r="F107" s="105"/>
      <c r="G107" s="105" t="s">
        <v>417</v>
      </c>
      <c r="H107" s="250">
        <v>8</v>
      </c>
      <c r="I107" s="250">
        <v>12</v>
      </c>
      <c r="J107" s="256">
        <f t="shared" si="5"/>
        <v>10</v>
      </c>
      <c r="K107" s="252" t="s">
        <v>238</v>
      </c>
      <c r="L107" s="253">
        <v>1</v>
      </c>
      <c r="M107" s="252" t="s">
        <v>49</v>
      </c>
      <c r="N107" s="257"/>
    </row>
    <row r="108" spans="1:14" ht="25.5" x14ac:dyDescent="0.2">
      <c r="A108" s="103" t="s">
        <v>392</v>
      </c>
      <c r="B108" s="103" t="s">
        <v>393</v>
      </c>
      <c r="C108" s="103" t="s">
        <v>392</v>
      </c>
      <c r="D108" s="103" t="s">
        <v>402</v>
      </c>
      <c r="E108" s="255"/>
      <c r="F108" s="105"/>
      <c r="G108" s="105" t="s">
        <v>776</v>
      </c>
      <c r="H108" s="250">
        <v>1.8</v>
      </c>
      <c r="I108" s="250">
        <v>2.2000000000000002</v>
      </c>
      <c r="J108" s="256">
        <f>(I108+H108)/2</f>
        <v>2</v>
      </c>
      <c r="K108" s="252" t="s">
        <v>51</v>
      </c>
      <c r="L108" s="253">
        <v>1</v>
      </c>
      <c r="M108" s="252" t="s">
        <v>49</v>
      </c>
      <c r="N108" s="257" t="s">
        <v>416</v>
      </c>
    </row>
    <row r="109" spans="1:14" x14ac:dyDescent="0.2">
      <c r="A109" s="103" t="s">
        <v>392</v>
      </c>
      <c r="B109" s="103" t="s">
        <v>393</v>
      </c>
      <c r="C109" s="103" t="s">
        <v>392</v>
      </c>
      <c r="D109" s="103" t="s">
        <v>403</v>
      </c>
      <c r="E109" s="255"/>
      <c r="F109" s="105"/>
      <c r="G109" s="105" t="s">
        <v>706</v>
      </c>
      <c r="H109" s="250">
        <v>2</v>
      </c>
      <c r="I109" s="250">
        <v>2</v>
      </c>
      <c r="J109" s="256">
        <f>(I109+H109)/2</f>
        <v>2</v>
      </c>
      <c r="K109" s="252" t="s">
        <v>51</v>
      </c>
      <c r="L109" s="253">
        <v>1</v>
      </c>
      <c r="M109" s="252" t="s">
        <v>49</v>
      </c>
      <c r="N109" s="257"/>
    </row>
    <row r="110" spans="1:14" x14ac:dyDescent="0.2">
      <c r="A110" s="91" t="s">
        <v>392</v>
      </c>
      <c r="B110" s="91" t="s">
        <v>393</v>
      </c>
      <c r="C110" s="91" t="s">
        <v>393</v>
      </c>
      <c r="D110" s="272"/>
      <c r="E110" s="255"/>
      <c r="F110" s="249"/>
      <c r="G110" s="281" t="s">
        <v>426</v>
      </c>
      <c r="H110" s="250"/>
      <c r="I110" s="250"/>
      <c r="J110" s="251"/>
      <c r="K110" s="252"/>
      <c r="L110" s="253"/>
      <c r="M110" s="252"/>
      <c r="N110" s="254"/>
    </row>
    <row r="111" spans="1:14" x14ac:dyDescent="0.2">
      <c r="A111" s="103" t="s">
        <v>392</v>
      </c>
      <c r="B111" s="103" t="s">
        <v>393</v>
      </c>
      <c r="C111" s="103" t="s">
        <v>393</v>
      </c>
      <c r="D111" s="103" t="s">
        <v>434</v>
      </c>
      <c r="E111" s="255"/>
      <c r="F111" s="249"/>
      <c r="G111" s="105" t="s">
        <v>257</v>
      </c>
      <c r="H111" s="250">
        <v>2.2000000000000002</v>
      </c>
      <c r="I111" s="250">
        <v>2.8</v>
      </c>
      <c r="J111" s="251">
        <f>(I111+H111)/2</f>
        <v>2.5</v>
      </c>
      <c r="K111" s="252" t="s">
        <v>50</v>
      </c>
      <c r="L111" s="253">
        <v>1</v>
      </c>
      <c r="M111" s="252" t="s">
        <v>49</v>
      </c>
      <c r="N111" s="254" t="s">
        <v>427</v>
      </c>
    </row>
    <row r="112" spans="1:14" x14ac:dyDescent="0.2">
      <c r="A112" s="103" t="s">
        <v>392</v>
      </c>
      <c r="B112" s="103" t="s">
        <v>393</v>
      </c>
      <c r="C112" s="103" t="s">
        <v>393</v>
      </c>
      <c r="D112" s="103" t="s">
        <v>391</v>
      </c>
      <c r="E112" s="255"/>
      <c r="F112" s="249"/>
      <c r="G112" s="105" t="s">
        <v>258</v>
      </c>
      <c r="H112" s="250">
        <v>1.5</v>
      </c>
      <c r="I112" s="250">
        <v>2</v>
      </c>
      <c r="J112" s="251">
        <f>(I112+H112)/2</f>
        <v>1.75</v>
      </c>
      <c r="K112" s="252" t="s">
        <v>50</v>
      </c>
      <c r="L112" s="253">
        <v>1</v>
      </c>
      <c r="M112" s="252" t="s">
        <v>49</v>
      </c>
      <c r="N112" s="254"/>
    </row>
    <row r="113" spans="1:14" x14ac:dyDescent="0.2">
      <c r="A113" s="103" t="s">
        <v>392</v>
      </c>
      <c r="B113" s="103" t="s">
        <v>393</v>
      </c>
      <c r="C113" s="103" t="s">
        <v>393</v>
      </c>
      <c r="D113" s="103" t="s">
        <v>392</v>
      </c>
      <c r="E113" s="255"/>
      <c r="F113" s="249"/>
      <c r="G113" s="105" t="s">
        <v>5</v>
      </c>
      <c r="H113" s="250">
        <v>0.1</v>
      </c>
      <c r="I113" s="250">
        <v>0.15</v>
      </c>
      <c r="J113" s="251">
        <f>(I113+H113)/2</f>
        <v>0.125</v>
      </c>
      <c r="K113" s="252" t="s">
        <v>50</v>
      </c>
      <c r="L113" s="253">
        <v>1</v>
      </c>
      <c r="M113" s="252" t="s">
        <v>49</v>
      </c>
      <c r="N113" s="254"/>
    </row>
    <row r="114" spans="1:14" x14ac:dyDescent="0.2">
      <c r="A114" s="103" t="s">
        <v>392</v>
      </c>
      <c r="B114" s="103" t="s">
        <v>393</v>
      </c>
      <c r="C114" s="103" t="s">
        <v>393</v>
      </c>
      <c r="D114" s="103" t="s">
        <v>393</v>
      </c>
      <c r="E114" s="255"/>
      <c r="F114" s="249"/>
      <c r="G114" s="105" t="s">
        <v>417</v>
      </c>
      <c r="H114" s="250">
        <v>0.3</v>
      </c>
      <c r="I114" s="250">
        <v>0.5</v>
      </c>
      <c r="J114" s="251">
        <f>(I114+H114)/2</f>
        <v>0.4</v>
      </c>
      <c r="K114" s="252" t="s">
        <v>50</v>
      </c>
      <c r="L114" s="253">
        <v>1</v>
      </c>
      <c r="M114" s="252" t="s">
        <v>49</v>
      </c>
      <c r="N114" s="254"/>
    </row>
    <row r="115" spans="1:14" x14ac:dyDescent="0.2">
      <c r="A115" s="91" t="s">
        <v>392</v>
      </c>
      <c r="B115" s="91" t="s">
        <v>393</v>
      </c>
      <c r="C115" s="91" t="s">
        <v>395</v>
      </c>
      <c r="D115" s="272"/>
      <c r="E115" s="255"/>
      <c r="F115" s="249"/>
      <c r="G115" s="268" t="s">
        <v>705</v>
      </c>
      <c r="H115" s="250"/>
      <c r="I115" s="250"/>
      <c r="J115" s="251"/>
      <c r="K115" s="252"/>
      <c r="L115" s="253"/>
      <c r="M115" s="252"/>
      <c r="N115" s="254"/>
    </row>
    <row r="116" spans="1:14" ht="25.5" x14ac:dyDescent="0.2">
      <c r="A116" s="103" t="s">
        <v>392</v>
      </c>
      <c r="B116" s="103" t="s">
        <v>393</v>
      </c>
      <c r="C116" s="103" t="s">
        <v>395</v>
      </c>
      <c r="D116" s="103" t="s">
        <v>434</v>
      </c>
      <c r="E116" s="255"/>
      <c r="F116" s="249"/>
      <c r="G116" s="105" t="s">
        <v>428</v>
      </c>
      <c r="H116" s="250">
        <v>1.8</v>
      </c>
      <c r="I116" s="250">
        <v>2.2000000000000002</v>
      </c>
      <c r="J116" s="251">
        <f>(I116+H116)/2</f>
        <v>2</v>
      </c>
      <c r="K116" s="252" t="s">
        <v>51</v>
      </c>
      <c r="L116" s="253">
        <v>1</v>
      </c>
      <c r="M116" s="252" t="s">
        <v>49</v>
      </c>
      <c r="N116" s="254" t="s">
        <v>416</v>
      </c>
    </row>
    <row r="117" spans="1:14" x14ac:dyDescent="0.2">
      <c r="A117" s="103" t="s">
        <v>392</v>
      </c>
      <c r="B117" s="103" t="s">
        <v>393</v>
      </c>
      <c r="C117" s="103" t="s">
        <v>395</v>
      </c>
      <c r="D117" s="103" t="s">
        <v>391</v>
      </c>
      <c r="E117" s="255"/>
      <c r="F117" s="249"/>
      <c r="G117" s="105" t="s">
        <v>429</v>
      </c>
      <c r="H117" s="250">
        <v>0.2</v>
      </c>
      <c r="I117" s="250">
        <v>0.25</v>
      </c>
      <c r="J117" s="251">
        <f>(I117+H117)/2</f>
        <v>0.22500000000000001</v>
      </c>
      <c r="K117" s="252" t="s">
        <v>51</v>
      </c>
      <c r="L117" s="253">
        <v>1</v>
      </c>
      <c r="M117" s="252" t="s">
        <v>49</v>
      </c>
      <c r="N117" s="254" t="s">
        <v>416</v>
      </c>
    </row>
    <row r="118" spans="1:14" x14ac:dyDescent="0.2">
      <c r="A118" s="103" t="s">
        <v>392</v>
      </c>
      <c r="B118" s="103" t="s">
        <v>393</v>
      </c>
      <c r="C118" s="103" t="s">
        <v>395</v>
      </c>
      <c r="D118" s="103" t="s">
        <v>392</v>
      </c>
      <c r="E118" s="255"/>
      <c r="F118" s="249"/>
      <c r="G118" s="105" t="s">
        <v>430</v>
      </c>
      <c r="H118" s="250">
        <v>0.4</v>
      </c>
      <c r="I118" s="250">
        <v>0.6</v>
      </c>
      <c r="J118" s="251">
        <f>(I118+H118)/2</f>
        <v>0.5</v>
      </c>
      <c r="K118" s="252" t="s">
        <v>51</v>
      </c>
      <c r="L118" s="253">
        <v>1</v>
      </c>
      <c r="M118" s="252" t="s">
        <v>49</v>
      </c>
      <c r="N118" s="254"/>
    </row>
    <row r="119" spans="1:14" x14ac:dyDescent="0.2">
      <c r="A119" s="103" t="s">
        <v>392</v>
      </c>
      <c r="B119" s="103" t="s">
        <v>393</v>
      </c>
      <c r="C119" s="103" t="s">
        <v>395</v>
      </c>
      <c r="D119" s="103" t="s">
        <v>393</v>
      </c>
      <c r="E119" s="255"/>
      <c r="F119" s="249"/>
      <c r="G119" s="249" t="s">
        <v>725</v>
      </c>
      <c r="H119" s="250">
        <v>0.8</v>
      </c>
      <c r="I119" s="250">
        <v>1.2</v>
      </c>
      <c r="J119" s="251">
        <f>(I119+H119)/2</f>
        <v>1</v>
      </c>
      <c r="K119" s="252" t="s">
        <v>51</v>
      </c>
      <c r="L119" s="253">
        <v>1</v>
      </c>
      <c r="M119" s="252" t="s">
        <v>49</v>
      </c>
      <c r="N119" s="254" t="s">
        <v>431</v>
      </c>
    </row>
    <row r="120" spans="1:14" ht="45" customHeight="1" x14ac:dyDescent="0.2">
      <c r="A120" s="103" t="s">
        <v>392</v>
      </c>
      <c r="B120" s="103" t="s">
        <v>393</v>
      </c>
      <c r="C120" s="103" t="s">
        <v>395</v>
      </c>
      <c r="D120" s="103" t="s">
        <v>395</v>
      </c>
      <c r="E120" s="255"/>
      <c r="F120" s="249"/>
      <c r="G120" s="249" t="s">
        <v>432</v>
      </c>
      <c r="H120" s="250">
        <v>0.5</v>
      </c>
      <c r="I120" s="250">
        <v>0.5</v>
      </c>
      <c r="J120" s="251">
        <f>(I120+H120)/2</f>
        <v>0.5</v>
      </c>
      <c r="K120" s="252" t="s">
        <v>51</v>
      </c>
      <c r="L120" s="253">
        <v>1</v>
      </c>
      <c r="M120" s="252" t="s">
        <v>49</v>
      </c>
      <c r="N120" s="254" t="s">
        <v>866</v>
      </c>
    </row>
    <row r="121" spans="1:14" x14ac:dyDescent="0.2">
      <c r="A121" s="91" t="s">
        <v>392</v>
      </c>
      <c r="B121" s="91" t="s">
        <v>393</v>
      </c>
      <c r="C121" s="91" t="s">
        <v>397</v>
      </c>
      <c r="D121" s="272"/>
      <c r="E121" s="255"/>
      <c r="F121" s="249"/>
      <c r="G121" s="281" t="s">
        <v>433</v>
      </c>
      <c r="H121" s="250"/>
      <c r="I121" s="250"/>
      <c r="J121" s="251"/>
      <c r="K121" s="252"/>
      <c r="L121" s="253"/>
      <c r="M121" s="252"/>
      <c r="N121" s="254"/>
    </row>
    <row r="122" spans="1:14" ht="30" customHeight="1" x14ac:dyDescent="0.2">
      <c r="A122" s="103" t="s">
        <v>392</v>
      </c>
      <c r="B122" s="103" t="s">
        <v>393</v>
      </c>
      <c r="C122" s="103" t="s">
        <v>397</v>
      </c>
      <c r="D122" s="103" t="s">
        <v>434</v>
      </c>
      <c r="E122" s="255"/>
      <c r="F122" s="249"/>
      <c r="G122" s="110" t="s">
        <v>992</v>
      </c>
      <c r="H122" s="250">
        <v>0.75</v>
      </c>
      <c r="I122" s="250">
        <v>1</v>
      </c>
      <c r="J122" s="251">
        <f>(I122+H122)/2</f>
        <v>0.875</v>
      </c>
      <c r="K122" s="259" t="s">
        <v>50</v>
      </c>
      <c r="L122" s="253">
        <v>1</v>
      </c>
      <c r="M122" s="252" t="s">
        <v>49</v>
      </c>
      <c r="N122" s="254" t="s">
        <v>435</v>
      </c>
    </row>
    <row r="123" spans="1:14" x14ac:dyDescent="0.2">
      <c r="A123" s="103" t="s">
        <v>392</v>
      </c>
      <c r="B123" s="103" t="s">
        <v>393</v>
      </c>
      <c r="C123" s="103" t="s">
        <v>397</v>
      </c>
      <c r="D123" s="103" t="s">
        <v>391</v>
      </c>
      <c r="E123" s="255"/>
      <c r="F123" s="249"/>
      <c r="G123" s="105" t="s">
        <v>275</v>
      </c>
      <c r="H123" s="250">
        <v>0.75</v>
      </c>
      <c r="I123" s="250">
        <v>1</v>
      </c>
      <c r="J123" s="251">
        <f>(I123+H123)/2</f>
        <v>0.875</v>
      </c>
      <c r="K123" s="259" t="s">
        <v>50</v>
      </c>
      <c r="L123" s="253">
        <v>1</v>
      </c>
      <c r="M123" s="252" t="s">
        <v>49</v>
      </c>
      <c r="N123" s="254" t="s">
        <v>436</v>
      </c>
    </row>
    <row r="124" spans="1:14" ht="45" customHeight="1" x14ac:dyDescent="0.2">
      <c r="A124" s="103" t="s">
        <v>392</v>
      </c>
      <c r="B124" s="103" t="s">
        <v>393</v>
      </c>
      <c r="C124" s="103" t="s">
        <v>397</v>
      </c>
      <c r="D124" s="103" t="s">
        <v>392</v>
      </c>
      <c r="E124" s="255"/>
      <c r="F124" s="249"/>
      <c r="G124" s="110" t="s">
        <v>796</v>
      </c>
      <c r="H124" s="250">
        <v>2</v>
      </c>
      <c r="I124" s="250">
        <v>8</v>
      </c>
      <c r="J124" s="251">
        <f>(I124+H124)/2</f>
        <v>5</v>
      </c>
      <c r="K124" s="259" t="s">
        <v>238</v>
      </c>
      <c r="L124" s="253">
        <v>1</v>
      </c>
      <c r="M124" s="252" t="s">
        <v>49</v>
      </c>
      <c r="N124" s="254" t="s">
        <v>437</v>
      </c>
    </row>
    <row r="125" spans="1:14" ht="15" customHeight="1" x14ac:dyDescent="0.2">
      <c r="A125" s="103" t="s">
        <v>392</v>
      </c>
      <c r="B125" s="103" t="s">
        <v>393</v>
      </c>
      <c r="C125" s="103" t="s">
        <v>397</v>
      </c>
      <c r="D125" s="103" t="s">
        <v>393</v>
      </c>
      <c r="E125" s="255"/>
      <c r="F125" s="249"/>
      <c r="G125" s="105" t="s">
        <v>262</v>
      </c>
      <c r="H125" s="250">
        <v>3</v>
      </c>
      <c r="I125" s="250">
        <v>8</v>
      </c>
      <c r="J125" s="251">
        <f>(I125+H125)/2</f>
        <v>5.5</v>
      </c>
      <c r="K125" s="259" t="s">
        <v>238</v>
      </c>
      <c r="L125" s="253">
        <v>1</v>
      </c>
      <c r="M125" s="252" t="s">
        <v>49</v>
      </c>
      <c r="N125" s="254"/>
    </row>
    <row r="126" spans="1:14" ht="15" customHeight="1" x14ac:dyDescent="0.2">
      <c r="A126" s="103" t="s">
        <v>392</v>
      </c>
      <c r="B126" s="103" t="s">
        <v>393</v>
      </c>
      <c r="C126" s="103" t="s">
        <v>397</v>
      </c>
      <c r="D126" s="103" t="s">
        <v>395</v>
      </c>
      <c r="E126" s="255"/>
      <c r="F126" s="249"/>
      <c r="G126" s="105" t="s">
        <v>438</v>
      </c>
      <c r="H126" s="250">
        <v>10</v>
      </c>
      <c r="I126" s="250">
        <v>20</v>
      </c>
      <c r="J126" s="251">
        <f>(I126+H126)/2</f>
        <v>15</v>
      </c>
      <c r="K126" s="259" t="s">
        <v>238</v>
      </c>
      <c r="L126" s="253">
        <v>1</v>
      </c>
      <c r="M126" s="252" t="s">
        <v>49</v>
      </c>
      <c r="N126" s="254"/>
    </row>
    <row r="127" spans="1:14" ht="15" customHeight="1" x14ac:dyDescent="0.2">
      <c r="A127" s="113"/>
      <c r="B127" s="113"/>
      <c r="C127" s="113"/>
      <c r="D127" s="113"/>
      <c r="E127" s="114"/>
      <c r="F127" s="115"/>
      <c r="G127" s="116"/>
      <c r="H127" s="212"/>
      <c r="I127" s="212"/>
      <c r="J127" s="212"/>
      <c r="K127" s="213"/>
      <c r="L127" s="119"/>
      <c r="M127" s="120"/>
      <c r="N127" s="270"/>
    </row>
    <row r="128" spans="1:14" ht="15" customHeight="1" x14ac:dyDescent="0.2">
      <c r="A128" s="91" t="s">
        <v>392</v>
      </c>
      <c r="B128" s="91" t="s">
        <v>395</v>
      </c>
      <c r="C128" s="271"/>
      <c r="D128" s="255"/>
      <c r="E128" s="248"/>
      <c r="F128" s="268"/>
      <c r="G128" s="234" t="s">
        <v>503</v>
      </c>
      <c r="H128" s="250"/>
      <c r="I128" s="250"/>
      <c r="J128" s="251"/>
      <c r="K128" s="259"/>
      <c r="L128" s="253"/>
      <c r="M128" s="252"/>
      <c r="N128" s="254"/>
    </row>
    <row r="129" spans="1:14" ht="15" customHeight="1" x14ac:dyDescent="0.2">
      <c r="A129" s="91" t="s">
        <v>392</v>
      </c>
      <c r="B129" s="91" t="s">
        <v>395</v>
      </c>
      <c r="C129" s="91" t="s">
        <v>434</v>
      </c>
      <c r="D129" s="247"/>
      <c r="E129" s="248"/>
      <c r="F129" s="249"/>
      <c r="G129" s="268" t="s">
        <v>502</v>
      </c>
      <c r="H129" s="250"/>
      <c r="I129" s="250"/>
      <c r="J129" s="251"/>
      <c r="K129" s="252"/>
      <c r="L129" s="253"/>
      <c r="M129" s="252"/>
      <c r="N129" s="254"/>
    </row>
    <row r="130" spans="1:14" ht="15" customHeight="1" x14ac:dyDescent="0.2">
      <c r="A130" s="103" t="s">
        <v>392</v>
      </c>
      <c r="B130" s="103" t="s">
        <v>395</v>
      </c>
      <c r="C130" s="103" t="s">
        <v>434</v>
      </c>
      <c r="D130" s="103" t="s">
        <v>434</v>
      </c>
      <c r="E130" s="248"/>
      <c r="F130" s="249"/>
      <c r="G130" s="105" t="s">
        <v>797</v>
      </c>
      <c r="H130" s="263">
        <v>5</v>
      </c>
      <c r="I130" s="263">
        <v>10</v>
      </c>
      <c r="J130" s="264">
        <f>(I130+H130)/2</f>
        <v>7.5</v>
      </c>
      <c r="K130" s="283" t="s">
        <v>266</v>
      </c>
      <c r="L130" s="284">
        <v>1</v>
      </c>
      <c r="M130" s="266" t="s">
        <v>49</v>
      </c>
      <c r="N130" s="254" t="s">
        <v>1076</v>
      </c>
    </row>
    <row r="131" spans="1:14" ht="30" customHeight="1" x14ac:dyDescent="0.2">
      <c r="A131" s="103" t="s">
        <v>392</v>
      </c>
      <c r="B131" s="103" t="s">
        <v>395</v>
      </c>
      <c r="C131" s="103" t="s">
        <v>434</v>
      </c>
      <c r="D131" s="103" t="s">
        <v>391</v>
      </c>
      <c r="E131" s="248"/>
      <c r="F131" s="249"/>
      <c r="G131" s="105" t="s">
        <v>456</v>
      </c>
      <c r="H131" s="250">
        <v>0.1</v>
      </c>
      <c r="I131" s="250">
        <v>0.2</v>
      </c>
      <c r="J131" s="256">
        <f t="shared" ref="J131" si="6">(I131+H131)/2</f>
        <v>0.15000000000000002</v>
      </c>
      <c r="K131" s="252" t="s">
        <v>50</v>
      </c>
      <c r="L131" s="253">
        <v>1</v>
      </c>
      <c r="M131" s="252" t="s">
        <v>49</v>
      </c>
      <c r="N131" s="257"/>
    </row>
    <row r="132" spans="1:14" ht="15" customHeight="1" x14ac:dyDescent="0.2">
      <c r="A132" s="91" t="s">
        <v>392</v>
      </c>
      <c r="B132" s="91" t="s">
        <v>395</v>
      </c>
      <c r="C132" s="91" t="s">
        <v>391</v>
      </c>
      <c r="D132" s="247"/>
      <c r="E132" s="248"/>
      <c r="F132" s="249"/>
      <c r="G132" s="268" t="s">
        <v>501</v>
      </c>
      <c r="H132" s="263"/>
      <c r="I132" s="263"/>
      <c r="J132" s="264"/>
      <c r="K132" s="283"/>
      <c r="L132" s="265"/>
      <c r="M132" s="266"/>
      <c r="N132" s="254"/>
    </row>
    <row r="133" spans="1:14" ht="15" customHeight="1" x14ac:dyDescent="0.2">
      <c r="A133" s="103" t="s">
        <v>392</v>
      </c>
      <c r="B133" s="103" t="s">
        <v>395</v>
      </c>
      <c r="C133" s="103" t="s">
        <v>391</v>
      </c>
      <c r="D133" s="103" t="s">
        <v>434</v>
      </c>
      <c r="E133" s="248"/>
      <c r="F133" s="249"/>
      <c r="G133" s="105" t="s">
        <v>439</v>
      </c>
      <c r="H133" s="263">
        <v>25</v>
      </c>
      <c r="I133" s="263">
        <v>50</v>
      </c>
      <c r="J133" s="264">
        <f t="shared" ref="J133:J140" si="7">(I133+H133)/2</f>
        <v>37.5</v>
      </c>
      <c r="K133" s="266" t="s">
        <v>386</v>
      </c>
      <c r="L133" s="253">
        <v>1</v>
      </c>
      <c r="M133" s="266" t="s">
        <v>49</v>
      </c>
      <c r="N133" s="598" t="s">
        <v>798</v>
      </c>
    </row>
    <row r="134" spans="1:14" ht="15" customHeight="1" x14ac:dyDescent="0.2">
      <c r="A134" s="103" t="s">
        <v>392</v>
      </c>
      <c r="B134" s="103" t="s">
        <v>395</v>
      </c>
      <c r="C134" s="103" t="s">
        <v>391</v>
      </c>
      <c r="D134" s="103" t="s">
        <v>391</v>
      </c>
      <c r="E134" s="248"/>
      <c r="F134" s="249"/>
      <c r="G134" s="105" t="s">
        <v>440</v>
      </c>
      <c r="H134" s="263">
        <v>10</v>
      </c>
      <c r="I134" s="263">
        <v>15</v>
      </c>
      <c r="J134" s="264">
        <f t="shared" si="7"/>
        <v>12.5</v>
      </c>
      <c r="K134" s="266" t="s">
        <v>238</v>
      </c>
      <c r="L134" s="253">
        <v>1</v>
      </c>
      <c r="M134" s="266" t="s">
        <v>49</v>
      </c>
      <c r="N134" s="599"/>
    </row>
    <row r="135" spans="1:14" ht="15" customHeight="1" x14ac:dyDescent="0.2">
      <c r="A135" s="103" t="s">
        <v>392</v>
      </c>
      <c r="B135" s="103" t="s">
        <v>395</v>
      </c>
      <c r="C135" s="103" t="s">
        <v>391</v>
      </c>
      <c r="D135" s="103" t="s">
        <v>392</v>
      </c>
      <c r="E135" s="248"/>
      <c r="F135" s="249"/>
      <c r="G135" s="105" t="s">
        <v>441</v>
      </c>
      <c r="H135" s="263">
        <v>4</v>
      </c>
      <c r="I135" s="263">
        <v>6</v>
      </c>
      <c r="J135" s="264">
        <f t="shared" si="7"/>
        <v>5</v>
      </c>
      <c r="K135" s="266" t="s">
        <v>50</v>
      </c>
      <c r="L135" s="253">
        <v>1</v>
      </c>
      <c r="M135" s="266" t="s">
        <v>49</v>
      </c>
      <c r="N135" s="600"/>
    </row>
    <row r="136" spans="1:14" ht="15" customHeight="1" x14ac:dyDescent="0.2">
      <c r="A136" s="103" t="s">
        <v>392</v>
      </c>
      <c r="B136" s="103" t="s">
        <v>395</v>
      </c>
      <c r="C136" s="103" t="s">
        <v>391</v>
      </c>
      <c r="D136" s="103" t="s">
        <v>393</v>
      </c>
      <c r="E136" s="248"/>
      <c r="F136" s="249"/>
      <c r="G136" s="105" t="s">
        <v>442</v>
      </c>
      <c r="H136" s="250">
        <v>6</v>
      </c>
      <c r="I136" s="250">
        <v>10</v>
      </c>
      <c r="J136" s="256">
        <f t="shared" si="7"/>
        <v>8</v>
      </c>
      <c r="K136" s="252" t="s">
        <v>50</v>
      </c>
      <c r="L136" s="253">
        <v>1</v>
      </c>
      <c r="M136" s="252" t="s">
        <v>49</v>
      </c>
      <c r="N136" s="257" t="s">
        <v>443</v>
      </c>
    </row>
    <row r="137" spans="1:14" ht="30" customHeight="1" x14ac:dyDescent="0.2">
      <c r="A137" s="103" t="s">
        <v>392</v>
      </c>
      <c r="B137" s="103" t="s">
        <v>395</v>
      </c>
      <c r="C137" s="103" t="s">
        <v>391</v>
      </c>
      <c r="D137" s="103" t="s">
        <v>395</v>
      </c>
      <c r="E137" s="248"/>
      <c r="F137" s="249"/>
      <c r="G137" s="105" t="s">
        <v>782</v>
      </c>
      <c r="H137" s="250">
        <v>2</v>
      </c>
      <c r="I137" s="250">
        <v>6</v>
      </c>
      <c r="J137" s="256">
        <f>(I137+H137)/2</f>
        <v>4</v>
      </c>
      <c r="K137" s="252" t="s">
        <v>50</v>
      </c>
      <c r="L137" s="253">
        <v>1</v>
      </c>
      <c r="M137" s="252" t="s">
        <v>49</v>
      </c>
      <c r="N137" s="257" t="s">
        <v>444</v>
      </c>
    </row>
    <row r="138" spans="1:14" ht="30" customHeight="1" x14ac:dyDescent="0.2">
      <c r="A138" s="103" t="s">
        <v>392</v>
      </c>
      <c r="B138" s="103" t="s">
        <v>395</v>
      </c>
      <c r="C138" s="103" t="s">
        <v>391</v>
      </c>
      <c r="D138" s="103" t="s">
        <v>397</v>
      </c>
      <c r="E138" s="248"/>
      <c r="F138" s="249"/>
      <c r="G138" s="105" t="s">
        <v>456</v>
      </c>
      <c r="H138" s="250">
        <v>0.1</v>
      </c>
      <c r="I138" s="250">
        <v>0.2</v>
      </c>
      <c r="J138" s="256">
        <f t="shared" si="7"/>
        <v>0.15000000000000002</v>
      </c>
      <c r="K138" s="252" t="s">
        <v>50</v>
      </c>
      <c r="L138" s="253">
        <v>1</v>
      </c>
      <c r="M138" s="252" t="s">
        <v>49</v>
      </c>
      <c r="N138" s="257"/>
    </row>
    <row r="139" spans="1:14" ht="15" customHeight="1" x14ac:dyDescent="0.2">
      <c r="A139" s="103" t="s">
        <v>392</v>
      </c>
      <c r="B139" s="103" t="s">
        <v>395</v>
      </c>
      <c r="C139" s="103" t="s">
        <v>391</v>
      </c>
      <c r="D139" s="103" t="s">
        <v>400</v>
      </c>
      <c r="E139" s="248"/>
      <c r="F139" s="249"/>
      <c r="G139" s="105" t="s">
        <v>445</v>
      </c>
      <c r="H139" s="250">
        <v>2</v>
      </c>
      <c r="I139" s="250">
        <v>3</v>
      </c>
      <c r="J139" s="256">
        <f t="shared" si="7"/>
        <v>2.5</v>
      </c>
      <c r="K139" s="252" t="s">
        <v>51</v>
      </c>
      <c r="L139" s="253">
        <v>1</v>
      </c>
      <c r="M139" s="252" t="s">
        <v>49</v>
      </c>
      <c r="N139" s="257"/>
    </row>
    <row r="140" spans="1:14" ht="15" customHeight="1" x14ac:dyDescent="0.2">
      <c r="A140" s="103" t="s">
        <v>392</v>
      </c>
      <c r="B140" s="103" t="s">
        <v>395</v>
      </c>
      <c r="C140" s="103" t="s">
        <v>391</v>
      </c>
      <c r="D140" s="103" t="s">
        <v>401</v>
      </c>
      <c r="E140" s="248"/>
      <c r="F140" s="249"/>
      <c r="G140" s="105" t="s">
        <v>446</v>
      </c>
      <c r="H140" s="250">
        <v>5</v>
      </c>
      <c r="I140" s="250">
        <v>10</v>
      </c>
      <c r="J140" s="256">
        <f t="shared" si="7"/>
        <v>7.5</v>
      </c>
      <c r="K140" s="252" t="s">
        <v>386</v>
      </c>
      <c r="L140" s="253">
        <v>1</v>
      </c>
      <c r="M140" s="252" t="s">
        <v>49</v>
      </c>
      <c r="N140" s="257"/>
    </row>
    <row r="141" spans="1:14" ht="15" customHeight="1" x14ac:dyDescent="0.2">
      <c r="A141" s="91" t="s">
        <v>392</v>
      </c>
      <c r="B141" s="91" t="s">
        <v>395</v>
      </c>
      <c r="C141" s="91" t="s">
        <v>392</v>
      </c>
      <c r="D141" s="282"/>
      <c r="E141" s="255"/>
      <c r="F141" s="105"/>
      <c r="G141" s="170" t="s">
        <v>500</v>
      </c>
      <c r="H141" s="250"/>
      <c r="I141" s="250"/>
      <c r="J141" s="256"/>
      <c r="K141" s="252"/>
      <c r="L141" s="253"/>
      <c r="M141" s="252"/>
      <c r="N141" s="257" t="s">
        <v>799</v>
      </c>
    </row>
    <row r="142" spans="1:14" ht="30" customHeight="1" x14ac:dyDescent="0.2">
      <c r="A142" s="103" t="s">
        <v>392</v>
      </c>
      <c r="B142" s="103" t="s">
        <v>395</v>
      </c>
      <c r="C142" s="103" t="s">
        <v>392</v>
      </c>
      <c r="D142" s="103" t="s">
        <v>434</v>
      </c>
      <c r="E142" s="269"/>
      <c r="F142" s="249"/>
      <c r="G142" s="262" t="s">
        <v>800</v>
      </c>
      <c r="H142" s="263">
        <v>150</v>
      </c>
      <c r="I142" s="263">
        <v>200</v>
      </c>
      <c r="J142" s="251"/>
      <c r="K142" s="266" t="s">
        <v>100</v>
      </c>
      <c r="L142" s="265">
        <v>8</v>
      </c>
      <c r="M142" s="266" t="s">
        <v>49</v>
      </c>
      <c r="N142" s="267" t="s">
        <v>801</v>
      </c>
    </row>
    <row r="143" spans="1:14" x14ac:dyDescent="0.2">
      <c r="A143" s="113"/>
      <c r="B143" s="113"/>
      <c r="C143" s="113"/>
      <c r="D143" s="113"/>
      <c r="E143" s="114"/>
      <c r="F143" s="115"/>
      <c r="G143" s="116"/>
      <c r="H143" s="212"/>
      <c r="I143" s="212"/>
      <c r="J143" s="212"/>
      <c r="K143" s="213"/>
      <c r="L143" s="119"/>
      <c r="M143" s="120"/>
      <c r="N143" s="270"/>
    </row>
    <row r="144" spans="1:14" ht="15" customHeight="1" x14ac:dyDescent="0.2">
      <c r="A144" s="91" t="s">
        <v>392</v>
      </c>
      <c r="B144" s="91" t="s">
        <v>397</v>
      </c>
      <c r="C144" s="246"/>
      <c r="D144" s="246"/>
      <c r="E144" s="248"/>
      <c r="F144" s="268"/>
      <c r="G144" s="170" t="s">
        <v>499</v>
      </c>
      <c r="H144" s="250"/>
      <c r="I144" s="250"/>
      <c r="J144" s="256"/>
      <c r="K144" s="252"/>
      <c r="L144" s="253"/>
      <c r="M144" s="252"/>
      <c r="N144" s="254"/>
    </row>
    <row r="145" spans="1:14" ht="15" customHeight="1" x14ac:dyDescent="0.2">
      <c r="A145" s="91" t="s">
        <v>392</v>
      </c>
      <c r="B145" s="91" t="s">
        <v>397</v>
      </c>
      <c r="C145" s="91" t="s">
        <v>434</v>
      </c>
      <c r="D145" s="285"/>
      <c r="E145" s="261"/>
      <c r="F145" s="262"/>
      <c r="G145" s="281" t="s">
        <v>447</v>
      </c>
      <c r="H145" s="263"/>
      <c r="I145" s="263"/>
      <c r="J145" s="264"/>
      <c r="K145" s="266"/>
      <c r="L145" s="265"/>
      <c r="M145" s="266"/>
      <c r="N145" s="267"/>
    </row>
    <row r="146" spans="1:14" ht="15" customHeight="1" x14ac:dyDescent="0.2">
      <c r="A146" s="103" t="s">
        <v>392</v>
      </c>
      <c r="B146" s="103" t="s">
        <v>397</v>
      </c>
      <c r="C146" s="103" t="s">
        <v>434</v>
      </c>
      <c r="D146" s="103" t="s">
        <v>434</v>
      </c>
      <c r="E146" s="269"/>
      <c r="F146" s="249"/>
      <c r="G146" s="262" t="s">
        <v>448</v>
      </c>
      <c r="H146" s="263">
        <v>2</v>
      </c>
      <c r="I146" s="263">
        <v>2</v>
      </c>
      <c r="J146" s="251">
        <f t="shared" ref="J146:J150" si="8">(I146+H146)/2</f>
        <v>2</v>
      </c>
      <c r="K146" s="266" t="s">
        <v>51</v>
      </c>
      <c r="L146" s="265">
        <v>1</v>
      </c>
      <c r="M146" s="266" t="s">
        <v>49</v>
      </c>
      <c r="N146" s="267"/>
    </row>
    <row r="147" spans="1:14" ht="15" customHeight="1" x14ac:dyDescent="0.2">
      <c r="A147" s="103" t="s">
        <v>392</v>
      </c>
      <c r="B147" s="103" t="s">
        <v>397</v>
      </c>
      <c r="C147" s="103" t="s">
        <v>434</v>
      </c>
      <c r="D147" s="103" t="s">
        <v>391</v>
      </c>
      <c r="E147" s="269"/>
      <c r="F147" s="249"/>
      <c r="G147" s="262" t="s">
        <v>449</v>
      </c>
      <c r="H147" s="263">
        <v>2</v>
      </c>
      <c r="I147" s="263">
        <v>2</v>
      </c>
      <c r="J147" s="251">
        <f t="shared" si="8"/>
        <v>2</v>
      </c>
      <c r="K147" s="266" t="s">
        <v>51</v>
      </c>
      <c r="L147" s="265">
        <v>1</v>
      </c>
      <c r="M147" s="266" t="s">
        <v>49</v>
      </c>
      <c r="N147" s="267" t="s">
        <v>658</v>
      </c>
    </row>
    <row r="148" spans="1:14" ht="30" customHeight="1" x14ac:dyDescent="0.2">
      <c r="A148" s="103" t="s">
        <v>392</v>
      </c>
      <c r="B148" s="103" t="s">
        <v>397</v>
      </c>
      <c r="C148" s="103" t="s">
        <v>434</v>
      </c>
      <c r="D148" s="103" t="s">
        <v>392</v>
      </c>
      <c r="E148" s="269"/>
      <c r="F148" s="249"/>
      <c r="G148" s="262" t="s">
        <v>450</v>
      </c>
      <c r="H148" s="263">
        <v>1</v>
      </c>
      <c r="I148" s="263">
        <v>1.5</v>
      </c>
      <c r="J148" s="251">
        <f t="shared" si="8"/>
        <v>1.25</v>
      </c>
      <c r="K148" s="266" t="s">
        <v>51</v>
      </c>
      <c r="L148" s="265">
        <v>1</v>
      </c>
      <c r="M148" s="266" t="s">
        <v>49</v>
      </c>
      <c r="N148" s="267" t="s">
        <v>659</v>
      </c>
    </row>
    <row r="149" spans="1:14" x14ac:dyDescent="0.2">
      <c r="A149" s="103" t="s">
        <v>392</v>
      </c>
      <c r="B149" s="103" t="s">
        <v>397</v>
      </c>
      <c r="C149" s="103" t="s">
        <v>434</v>
      </c>
      <c r="D149" s="103" t="s">
        <v>393</v>
      </c>
      <c r="E149" s="269"/>
      <c r="F149" s="249"/>
      <c r="G149" s="262" t="s">
        <v>656</v>
      </c>
      <c r="H149" s="263">
        <v>0.67</v>
      </c>
      <c r="I149" s="263">
        <v>0.67</v>
      </c>
      <c r="J149" s="251">
        <f t="shared" si="8"/>
        <v>0.67</v>
      </c>
      <c r="K149" s="266" t="s">
        <v>51</v>
      </c>
      <c r="L149" s="265">
        <v>1</v>
      </c>
      <c r="M149" s="266" t="s">
        <v>49</v>
      </c>
      <c r="N149" s="267"/>
    </row>
    <row r="150" spans="1:14" x14ac:dyDescent="0.2">
      <c r="A150" s="103" t="s">
        <v>392</v>
      </c>
      <c r="B150" s="103" t="s">
        <v>397</v>
      </c>
      <c r="C150" s="103" t="s">
        <v>434</v>
      </c>
      <c r="D150" s="103" t="s">
        <v>395</v>
      </c>
      <c r="E150" s="269"/>
      <c r="F150" s="249"/>
      <c r="G150" s="262" t="s">
        <v>430</v>
      </c>
      <c r="H150" s="263">
        <v>0.4</v>
      </c>
      <c r="I150" s="263">
        <v>0.6</v>
      </c>
      <c r="J150" s="251">
        <f t="shared" si="8"/>
        <v>0.5</v>
      </c>
      <c r="K150" s="266" t="s">
        <v>51</v>
      </c>
      <c r="L150" s="265">
        <v>1</v>
      </c>
      <c r="M150" s="266" t="s">
        <v>49</v>
      </c>
      <c r="N150" s="267" t="s">
        <v>657</v>
      </c>
    </row>
    <row r="151" spans="1:14" x14ac:dyDescent="0.2">
      <c r="A151" s="91" t="s">
        <v>392</v>
      </c>
      <c r="B151" s="91" t="s">
        <v>397</v>
      </c>
      <c r="C151" s="91" t="s">
        <v>391</v>
      </c>
      <c r="D151" s="285"/>
      <c r="E151" s="261"/>
      <c r="F151" s="262"/>
      <c r="G151" s="281" t="s">
        <v>451</v>
      </c>
      <c r="H151" s="263"/>
      <c r="I151" s="263"/>
      <c r="J151" s="264"/>
      <c r="K151" s="266"/>
      <c r="L151" s="265"/>
      <c r="M151" s="266"/>
      <c r="N151" s="267"/>
    </row>
    <row r="152" spans="1:14" ht="60" customHeight="1" x14ac:dyDescent="0.2">
      <c r="A152" s="103" t="s">
        <v>392</v>
      </c>
      <c r="B152" s="103" t="s">
        <v>397</v>
      </c>
      <c r="C152" s="103" t="s">
        <v>391</v>
      </c>
      <c r="D152" s="103" t="s">
        <v>434</v>
      </c>
      <c r="E152" s="261"/>
      <c r="F152" s="262"/>
      <c r="G152" s="262" t="s">
        <v>55</v>
      </c>
      <c r="H152" s="263">
        <v>30</v>
      </c>
      <c r="I152" s="263">
        <v>30</v>
      </c>
      <c r="J152" s="264">
        <f>(I152+H152)/2</f>
        <v>30</v>
      </c>
      <c r="K152" s="259" t="s">
        <v>238</v>
      </c>
      <c r="L152" s="265">
        <v>1</v>
      </c>
      <c r="M152" s="266" t="s">
        <v>49</v>
      </c>
      <c r="N152" s="267" t="s">
        <v>452</v>
      </c>
    </row>
    <row r="153" spans="1:14" x14ac:dyDescent="0.2">
      <c r="A153" s="91" t="s">
        <v>392</v>
      </c>
      <c r="B153" s="91" t="s">
        <v>397</v>
      </c>
      <c r="C153" s="91" t="s">
        <v>392</v>
      </c>
      <c r="D153" s="247"/>
      <c r="E153" s="269"/>
      <c r="F153" s="249"/>
      <c r="G153" s="281" t="s">
        <v>103</v>
      </c>
      <c r="H153" s="263"/>
      <c r="I153" s="263"/>
      <c r="J153" s="264"/>
      <c r="K153" s="266"/>
      <c r="L153" s="265"/>
      <c r="M153" s="266"/>
      <c r="N153" s="267"/>
    </row>
    <row r="154" spans="1:14" ht="30" customHeight="1" x14ac:dyDescent="0.2">
      <c r="A154" s="103" t="s">
        <v>392</v>
      </c>
      <c r="B154" s="103" t="s">
        <v>397</v>
      </c>
      <c r="C154" s="103" t="s">
        <v>392</v>
      </c>
      <c r="D154" s="103" t="s">
        <v>434</v>
      </c>
      <c r="E154" s="269"/>
      <c r="F154" s="249"/>
      <c r="G154" s="249" t="s">
        <v>785</v>
      </c>
      <c r="H154" s="258">
        <v>0.5</v>
      </c>
      <c r="I154" s="258">
        <v>1</v>
      </c>
      <c r="J154" s="251">
        <f>(I154+H154)/2</f>
        <v>0.75</v>
      </c>
      <c r="K154" s="259" t="s">
        <v>51</v>
      </c>
      <c r="L154" s="260">
        <v>1</v>
      </c>
      <c r="M154" s="259" t="s">
        <v>49</v>
      </c>
      <c r="N154" s="254" t="s">
        <v>1077</v>
      </c>
    </row>
    <row r="155" spans="1:14" x14ac:dyDescent="0.2">
      <c r="A155" s="103" t="s">
        <v>392</v>
      </c>
      <c r="B155" s="103" t="s">
        <v>397</v>
      </c>
      <c r="C155" s="103" t="s">
        <v>392</v>
      </c>
      <c r="D155" s="103" t="s">
        <v>391</v>
      </c>
      <c r="E155" s="269"/>
      <c r="F155" s="249"/>
      <c r="G155" s="249" t="s">
        <v>772</v>
      </c>
      <c r="H155" s="258">
        <v>10</v>
      </c>
      <c r="I155" s="258">
        <v>10</v>
      </c>
      <c r="J155" s="251">
        <f>(I155+H155)/2</f>
        <v>10</v>
      </c>
      <c r="K155" s="259" t="s">
        <v>50</v>
      </c>
      <c r="L155" s="260">
        <v>1</v>
      </c>
      <c r="M155" s="259" t="s">
        <v>49</v>
      </c>
      <c r="N155" s="254"/>
    </row>
    <row r="156" spans="1:14" ht="45" customHeight="1" x14ac:dyDescent="0.2">
      <c r="A156" s="103" t="s">
        <v>392</v>
      </c>
      <c r="B156" s="103" t="s">
        <v>397</v>
      </c>
      <c r="C156" s="103" t="s">
        <v>392</v>
      </c>
      <c r="D156" s="103" t="s">
        <v>392</v>
      </c>
      <c r="E156" s="269"/>
      <c r="F156" s="249"/>
      <c r="G156" s="249" t="s">
        <v>803</v>
      </c>
      <c r="H156" s="258">
        <v>0.2</v>
      </c>
      <c r="I156" s="258">
        <v>0.3</v>
      </c>
      <c r="J156" s="251">
        <f>(I156+H156)/2</f>
        <v>0.25</v>
      </c>
      <c r="K156" s="259" t="s">
        <v>51</v>
      </c>
      <c r="L156" s="260">
        <v>1</v>
      </c>
      <c r="M156" s="259" t="s">
        <v>49</v>
      </c>
      <c r="N156" s="254" t="s">
        <v>804</v>
      </c>
    </row>
    <row r="157" spans="1:14" ht="30" customHeight="1" x14ac:dyDescent="0.2">
      <c r="A157" s="103" t="s">
        <v>392</v>
      </c>
      <c r="B157" s="103" t="s">
        <v>397</v>
      </c>
      <c r="C157" s="103" t="s">
        <v>392</v>
      </c>
      <c r="D157" s="103" t="s">
        <v>393</v>
      </c>
      <c r="E157" s="272"/>
      <c r="F157" s="105"/>
      <c r="G157" s="105" t="s">
        <v>726</v>
      </c>
      <c r="H157" s="250"/>
      <c r="I157" s="250"/>
      <c r="J157" s="256"/>
      <c r="K157" s="252"/>
      <c r="L157" s="253">
        <v>1</v>
      </c>
      <c r="M157" s="252" t="s">
        <v>49</v>
      </c>
      <c r="N157" s="257" t="s">
        <v>802</v>
      </c>
    </row>
    <row r="158" spans="1:14" ht="15" customHeight="1" x14ac:dyDescent="0.2">
      <c r="A158" s="91" t="s">
        <v>392</v>
      </c>
      <c r="B158" s="91" t="s">
        <v>397</v>
      </c>
      <c r="C158" s="91" t="s">
        <v>393</v>
      </c>
      <c r="D158" s="247"/>
      <c r="E158" s="269"/>
      <c r="F158" s="249"/>
      <c r="G158" s="268" t="s">
        <v>251</v>
      </c>
      <c r="H158" s="258"/>
      <c r="I158" s="258"/>
      <c r="J158" s="251"/>
      <c r="K158" s="259"/>
      <c r="L158" s="260"/>
      <c r="M158" s="259"/>
      <c r="N158" s="254"/>
    </row>
    <row r="159" spans="1:14" ht="15" customHeight="1" x14ac:dyDescent="0.2">
      <c r="A159" s="103" t="s">
        <v>392</v>
      </c>
      <c r="B159" s="103" t="s">
        <v>397</v>
      </c>
      <c r="C159" s="103" t="s">
        <v>393</v>
      </c>
      <c r="D159" s="103" t="s">
        <v>434</v>
      </c>
      <c r="E159" s="269"/>
      <c r="F159" s="249"/>
      <c r="G159" s="262" t="s">
        <v>453</v>
      </c>
      <c r="H159" s="263">
        <v>0.4</v>
      </c>
      <c r="I159" s="263">
        <v>2</v>
      </c>
      <c r="J159" s="251">
        <f>(I159+H159)/2</f>
        <v>1.2</v>
      </c>
      <c r="K159" s="266" t="s">
        <v>51</v>
      </c>
      <c r="L159" s="265">
        <v>1</v>
      </c>
      <c r="M159" s="266" t="s">
        <v>49</v>
      </c>
      <c r="N159" s="267"/>
    </row>
    <row r="160" spans="1:14" ht="15" customHeight="1" x14ac:dyDescent="0.2">
      <c r="A160" s="103" t="s">
        <v>392</v>
      </c>
      <c r="B160" s="103" t="s">
        <v>397</v>
      </c>
      <c r="C160" s="103" t="s">
        <v>393</v>
      </c>
      <c r="D160" s="103" t="s">
        <v>391</v>
      </c>
      <c r="E160" s="269"/>
      <c r="F160" s="249"/>
      <c r="G160" s="262" t="s">
        <v>454</v>
      </c>
      <c r="H160" s="263">
        <v>0.4</v>
      </c>
      <c r="I160" s="263">
        <v>2</v>
      </c>
      <c r="J160" s="251">
        <f>(I160+H160)/2</f>
        <v>1.2</v>
      </c>
      <c r="K160" s="266" t="s">
        <v>51</v>
      </c>
      <c r="L160" s="265">
        <v>1</v>
      </c>
      <c r="M160" s="266" t="s">
        <v>49</v>
      </c>
      <c r="N160" s="267"/>
    </row>
    <row r="161" spans="1:14" ht="15" customHeight="1" x14ac:dyDescent="0.2">
      <c r="A161" s="91" t="s">
        <v>392</v>
      </c>
      <c r="B161" s="91" t="s">
        <v>397</v>
      </c>
      <c r="C161" s="91" t="s">
        <v>395</v>
      </c>
      <c r="D161" s="247"/>
      <c r="E161" s="269"/>
      <c r="F161" s="249"/>
      <c r="G161" s="170" t="s">
        <v>498</v>
      </c>
      <c r="H161" s="263"/>
      <c r="I161" s="263"/>
      <c r="J161" s="264"/>
      <c r="K161" s="266"/>
      <c r="L161" s="265"/>
      <c r="M161" s="266"/>
      <c r="N161" s="267"/>
    </row>
    <row r="162" spans="1:14" ht="30" customHeight="1" x14ac:dyDescent="0.2">
      <c r="A162" s="103" t="s">
        <v>392</v>
      </c>
      <c r="B162" s="103" t="s">
        <v>397</v>
      </c>
      <c r="C162" s="103" t="s">
        <v>395</v>
      </c>
      <c r="D162" s="103" t="s">
        <v>434</v>
      </c>
      <c r="E162" s="269"/>
      <c r="F162" s="249"/>
      <c r="G162" s="105" t="s">
        <v>773</v>
      </c>
      <c r="H162" s="250">
        <v>0.8</v>
      </c>
      <c r="I162" s="250">
        <v>1.2</v>
      </c>
      <c r="J162" s="256">
        <f t="shared" ref="J162:J169" si="9">(I162+H162)/2</f>
        <v>1</v>
      </c>
      <c r="K162" s="252" t="s">
        <v>51</v>
      </c>
      <c r="L162" s="253">
        <v>1</v>
      </c>
      <c r="M162" s="252" t="s">
        <v>49</v>
      </c>
      <c r="N162" s="257" t="s">
        <v>587</v>
      </c>
    </row>
    <row r="163" spans="1:14" ht="75" customHeight="1" x14ac:dyDescent="0.2">
      <c r="A163" s="103" t="s">
        <v>392</v>
      </c>
      <c r="B163" s="103" t="s">
        <v>397</v>
      </c>
      <c r="C163" s="103" t="s">
        <v>395</v>
      </c>
      <c r="D163" s="103" t="s">
        <v>391</v>
      </c>
      <c r="E163" s="272"/>
      <c r="F163" s="105"/>
      <c r="G163" s="105" t="s">
        <v>774</v>
      </c>
      <c r="H163" s="250">
        <v>0.8</v>
      </c>
      <c r="I163" s="250">
        <v>1.2</v>
      </c>
      <c r="J163" s="256">
        <f t="shared" si="9"/>
        <v>1</v>
      </c>
      <c r="K163" s="252" t="s">
        <v>51</v>
      </c>
      <c r="L163" s="253">
        <v>1</v>
      </c>
      <c r="M163" s="252" t="s">
        <v>49</v>
      </c>
      <c r="N163" s="257" t="s">
        <v>805</v>
      </c>
    </row>
    <row r="164" spans="1:14" x14ac:dyDescent="0.2">
      <c r="A164" s="103" t="s">
        <v>392</v>
      </c>
      <c r="B164" s="103" t="s">
        <v>397</v>
      </c>
      <c r="C164" s="103" t="s">
        <v>395</v>
      </c>
      <c r="D164" s="103" t="s">
        <v>392</v>
      </c>
      <c r="E164" s="286"/>
      <c r="F164" s="105"/>
      <c r="G164" s="105" t="s">
        <v>455</v>
      </c>
      <c r="H164" s="250">
        <v>0.2</v>
      </c>
      <c r="I164" s="250">
        <v>0.3</v>
      </c>
      <c r="J164" s="256">
        <f t="shared" si="9"/>
        <v>0.25</v>
      </c>
      <c r="K164" s="252" t="s">
        <v>51</v>
      </c>
      <c r="L164" s="253">
        <v>1</v>
      </c>
      <c r="M164" s="252" t="s">
        <v>49</v>
      </c>
      <c r="N164" s="257"/>
    </row>
    <row r="165" spans="1:14" x14ac:dyDescent="0.2">
      <c r="A165" s="103" t="s">
        <v>392</v>
      </c>
      <c r="B165" s="103" t="s">
        <v>397</v>
      </c>
      <c r="C165" s="103" t="s">
        <v>395</v>
      </c>
      <c r="D165" s="103" t="s">
        <v>393</v>
      </c>
      <c r="E165" s="272"/>
      <c r="F165" s="105"/>
      <c r="G165" s="105" t="s">
        <v>775</v>
      </c>
      <c r="H165" s="250">
        <v>20</v>
      </c>
      <c r="I165" s="250">
        <v>20</v>
      </c>
      <c r="J165" s="256">
        <f t="shared" si="9"/>
        <v>20</v>
      </c>
      <c r="K165" s="252" t="s">
        <v>50</v>
      </c>
      <c r="L165" s="253">
        <v>1</v>
      </c>
      <c r="M165" s="252" t="s">
        <v>49</v>
      </c>
      <c r="N165" s="287"/>
    </row>
    <row r="166" spans="1:14" x14ac:dyDescent="0.2">
      <c r="A166" s="103" t="s">
        <v>392</v>
      </c>
      <c r="B166" s="103" t="s">
        <v>397</v>
      </c>
      <c r="C166" s="103" t="s">
        <v>395</v>
      </c>
      <c r="D166" s="103" t="s">
        <v>395</v>
      </c>
      <c r="E166" s="272"/>
      <c r="F166" s="105"/>
      <c r="G166" s="105" t="s">
        <v>56</v>
      </c>
      <c r="H166" s="250">
        <v>1</v>
      </c>
      <c r="I166" s="250">
        <v>1</v>
      </c>
      <c r="J166" s="256">
        <f t="shared" si="9"/>
        <v>1</v>
      </c>
      <c r="K166" s="164" t="s">
        <v>52</v>
      </c>
      <c r="L166" s="288" t="s">
        <v>292</v>
      </c>
      <c r="M166" s="252" t="s">
        <v>102</v>
      </c>
      <c r="N166" s="257" t="s">
        <v>729</v>
      </c>
    </row>
    <row r="167" spans="1:14" ht="75" customHeight="1" x14ac:dyDescent="0.2">
      <c r="A167" s="103" t="s">
        <v>392</v>
      </c>
      <c r="B167" s="103" t="s">
        <v>397</v>
      </c>
      <c r="C167" s="103" t="s">
        <v>395</v>
      </c>
      <c r="D167" s="103" t="s">
        <v>397</v>
      </c>
      <c r="E167" s="272"/>
      <c r="F167" s="105"/>
      <c r="G167" s="170" t="s">
        <v>1075</v>
      </c>
      <c r="H167" s="250">
        <v>0.5</v>
      </c>
      <c r="I167" s="250">
        <v>1</v>
      </c>
      <c r="J167" s="256">
        <f t="shared" si="9"/>
        <v>0.75</v>
      </c>
      <c r="K167" s="252" t="s">
        <v>51</v>
      </c>
      <c r="L167" s="253">
        <v>1</v>
      </c>
      <c r="M167" s="252" t="s">
        <v>49</v>
      </c>
      <c r="N167" s="257" t="s">
        <v>805</v>
      </c>
    </row>
    <row r="168" spans="1:14" x14ac:dyDescent="0.2">
      <c r="A168" s="103" t="s">
        <v>392</v>
      </c>
      <c r="B168" s="103" t="s">
        <v>397</v>
      </c>
      <c r="C168" s="103" t="s">
        <v>395</v>
      </c>
      <c r="D168" s="103" t="s">
        <v>400</v>
      </c>
      <c r="E168" s="272"/>
      <c r="F168" s="105"/>
      <c r="G168" s="105" t="s">
        <v>703</v>
      </c>
      <c r="H168" s="250">
        <v>6</v>
      </c>
      <c r="I168" s="250">
        <v>6</v>
      </c>
      <c r="J168" s="256">
        <f t="shared" si="9"/>
        <v>6</v>
      </c>
      <c r="K168" s="252" t="s">
        <v>51</v>
      </c>
      <c r="L168" s="253">
        <v>1</v>
      </c>
      <c r="M168" s="252" t="s">
        <v>49</v>
      </c>
      <c r="N168" s="287"/>
    </row>
    <row r="169" spans="1:14" ht="25.5" x14ac:dyDescent="0.2">
      <c r="A169" s="103" t="s">
        <v>392</v>
      </c>
      <c r="B169" s="103" t="s">
        <v>397</v>
      </c>
      <c r="C169" s="103" t="s">
        <v>395</v>
      </c>
      <c r="D169" s="103" t="s">
        <v>401</v>
      </c>
      <c r="E169" s="272"/>
      <c r="F169" s="105"/>
      <c r="G169" s="105" t="s">
        <v>704</v>
      </c>
      <c r="H169" s="250">
        <v>4</v>
      </c>
      <c r="I169" s="250">
        <v>4</v>
      </c>
      <c r="J169" s="256">
        <f t="shared" si="9"/>
        <v>4</v>
      </c>
      <c r="K169" s="164" t="s">
        <v>51</v>
      </c>
      <c r="L169" s="253">
        <v>1</v>
      </c>
      <c r="M169" s="252" t="s">
        <v>49</v>
      </c>
      <c r="N169" s="257"/>
    </row>
    <row r="170" spans="1:14" x14ac:dyDescent="0.2">
      <c r="N170" s="69"/>
    </row>
  </sheetData>
  <mergeCells count="7">
    <mergeCell ref="A1:N1"/>
    <mergeCell ref="N45:N48"/>
    <mergeCell ref="N133:N135"/>
    <mergeCell ref="A2:E2"/>
    <mergeCell ref="H2:K2"/>
    <mergeCell ref="L2:M2"/>
    <mergeCell ref="H3:J3"/>
  </mergeCells>
  <pageMargins left="0.51181102362204722" right="0.31496062992125984" top="0.98425196850393704" bottom="0.78740157480314965" header="0.31496062992125984" footer="0.31496062992125984"/>
  <pageSetup paperSize="9" scale="80" fitToHeight="6"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8"/>
  <sheetViews>
    <sheetView tabSelected="1" zoomScaleNormal="100" workbookViewId="0">
      <pane ySplit="4" topLeftCell="A5" activePane="bottomLeft" state="frozen"/>
      <selection activeCell="A3" sqref="A3"/>
      <selection pane="bottomLeft" activeCell="A3" sqref="A3"/>
    </sheetView>
  </sheetViews>
  <sheetFormatPr baseColWidth="10" defaultColWidth="11.42578125" defaultRowHeight="12.75" x14ac:dyDescent="0.2"/>
  <cols>
    <col min="1" max="4" width="3.7109375" style="52" customWidth="1"/>
    <col min="5" max="5" width="3.7109375" style="30" customWidth="1"/>
    <col min="6" max="6" width="6.7109375" style="30" customWidth="1"/>
    <col min="7" max="7" width="43.28515625" style="53" customWidth="1"/>
    <col min="8" max="10" width="7.7109375" style="56" customWidth="1"/>
    <col min="11" max="11" width="7.7109375" style="30" customWidth="1"/>
    <col min="12" max="12" width="7.7109375" style="57" customWidth="1"/>
    <col min="13" max="13" width="7.7109375" style="30" customWidth="1"/>
    <col min="14" max="14" width="54.28515625" style="53" customWidth="1"/>
    <col min="15" max="17" width="3.7109375" style="30" bestFit="1" customWidth="1"/>
    <col min="18" max="19" width="3" style="30" bestFit="1" customWidth="1"/>
    <col min="20" max="20" width="11.42578125" style="30"/>
    <col min="21" max="21" width="23" style="30" customWidth="1"/>
    <col min="22" max="16384" width="11.42578125" style="30"/>
  </cols>
  <sheetData>
    <row r="1" spans="1:15" ht="18" x14ac:dyDescent="0.2">
      <c r="A1" s="592" t="s">
        <v>497</v>
      </c>
      <c r="B1" s="593"/>
      <c r="C1" s="593"/>
      <c r="D1" s="593"/>
      <c r="E1" s="593"/>
      <c r="F1" s="593"/>
      <c r="G1" s="593"/>
      <c r="H1" s="593"/>
      <c r="I1" s="593"/>
      <c r="J1" s="593"/>
      <c r="K1" s="593"/>
      <c r="L1" s="593"/>
      <c r="M1" s="593"/>
      <c r="N1" s="594"/>
    </row>
    <row r="2" spans="1:15" s="29" customFormat="1" ht="15" customHeight="1" x14ac:dyDescent="0.2">
      <c r="A2" s="609" t="s">
        <v>0</v>
      </c>
      <c r="B2" s="609"/>
      <c r="C2" s="609"/>
      <c r="D2" s="609"/>
      <c r="E2" s="609"/>
      <c r="F2" s="83" t="s">
        <v>984</v>
      </c>
      <c r="G2" s="84" t="s">
        <v>1</v>
      </c>
      <c r="H2" s="610" t="s">
        <v>3</v>
      </c>
      <c r="I2" s="610"/>
      <c r="J2" s="610"/>
      <c r="K2" s="610"/>
      <c r="L2" s="611" t="s">
        <v>2</v>
      </c>
      <c r="M2" s="611"/>
      <c r="N2" s="85" t="s">
        <v>274</v>
      </c>
    </row>
    <row r="3" spans="1:15" s="29" customFormat="1" ht="15" customHeight="1" x14ac:dyDescent="0.2">
      <c r="A3" s="84"/>
      <c r="B3" s="84"/>
      <c r="C3" s="84"/>
      <c r="D3" s="84"/>
      <c r="E3" s="84"/>
      <c r="F3" s="83"/>
      <c r="G3" s="84"/>
      <c r="H3" s="572" t="s">
        <v>986</v>
      </c>
      <c r="I3" s="573"/>
      <c r="J3" s="574"/>
      <c r="K3" s="86" t="s">
        <v>186</v>
      </c>
      <c r="L3" s="87" t="s">
        <v>986</v>
      </c>
      <c r="M3" s="86" t="s">
        <v>186</v>
      </c>
      <c r="N3" s="88"/>
    </row>
    <row r="4" spans="1:15" s="29" customFormat="1" ht="15" customHeight="1" x14ac:dyDescent="0.2">
      <c r="A4" s="84"/>
      <c r="B4" s="84"/>
      <c r="C4" s="84"/>
      <c r="D4" s="84"/>
      <c r="E4" s="84"/>
      <c r="F4" s="83"/>
      <c r="G4" s="84"/>
      <c r="H4" s="89" t="s">
        <v>276</v>
      </c>
      <c r="I4" s="90" t="s">
        <v>277</v>
      </c>
      <c r="J4" s="90" t="s">
        <v>280</v>
      </c>
      <c r="K4" s="86"/>
      <c r="L4" s="87"/>
      <c r="M4" s="86"/>
      <c r="N4" s="88"/>
    </row>
    <row r="5" spans="1:15" s="23" customFormat="1" ht="15" customHeight="1" x14ac:dyDescent="0.2">
      <c r="A5" s="91" t="s">
        <v>393</v>
      </c>
      <c r="B5" s="91" t="s">
        <v>434</v>
      </c>
      <c r="C5" s="92"/>
      <c r="D5" s="93"/>
      <c r="E5" s="93"/>
      <c r="F5" s="94"/>
      <c r="G5" s="95" t="s">
        <v>237</v>
      </c>
      <c r="H5" s="96"/>
      <c r="I5" s="96"/>
      <c r="J5" s="97"/>
      <c r="K5" s="98"/>
      <c r="L5" s="99"/>
      <c r="M5" s="98"/>
      <c r="N5" s="100" t="s">
        <v>1017</v>
      </c>
      <c r="O5" s="15"/>
    </row>
    <row r="6" spans="1:15" ht="15" customHeight="1" x14ac:dyDescent="0.2">
      <c r="A6" s="91" t="s">
        <v>393</v>
      </c>
      <c r="B6" s="91" t="s">
        <v>434</v>
      </c>
      <c r="C6" s="101" t="s">
        <v>434</v>
      </c>
      <c r="D6" s="93"/>
      <c r="E6" s="93"/>
      <c r="F6" s="94"/>
      <c r="G6" s="102" t="s">
        <v>496</v>
      </c>
      <c r="H6" s="96"/>
      <c r="I6" s="96"/>
      <c r="J6" s="97"/>
      <c r="K6" s="98"/>
      <c r="L6" s="99"/>
      <c r="M6" s="98"/>
      <c r="N6" s="100"/>
      <c r="O6" s="55"/>
    </row>
    <row r="7" spans="1:15" ht="15" customHeight="1" x14ac:dyDescent="0.2">
      <c r="A7" s="103" t="s">
        <v>393</v>
      </c>
      <c r="B7" s="103" t="s">
        <v>434</v>
      </c>
      <c r="C7" s="104" t="s">
        <v>434</v>
      </c>
      <c r="D7" s="104" t="s">
        <v>434</v>
      </c>
      <c r="E7" s="93"/>
      <c r="F7" s="94"/>
      <c r="G7" s="105" t="s">
        <v>160</v>
      </c>
      <c r="H7" s="96">
        <v>1.5</v>
      </c>
      <c r="I7" s="96">
        <v>1.5</v>
      </c>
      <c r="J7" s="97">
        <f>(I7+H7)/2</f>
        <v>1.5</v>
      </c>
      <c r="K7" s="98" t="s">
        <v>50</v>
      </c>
      <c r="L7" s="106">
        <v>8</v>
      </c>
      <c r="M7" s="98" t="s">
        <v>49</v>
      </c>
      <c r="N7" s="98"/>
      <c r="O7" s="55"/>
    </row>
    <row r="8" spans="1:15" ht="15" customHeight="1" x14ac:dyDescent="0.2">
      <c r="A8" s="103" t="s">
        <v>393</v>
      </c>
      <c r="B8" s="103" t="s">
        <v>434</v>
      </c>
      <c r="C8" s="104" t="s">
        <v>434</v>
      </c>
      <c r="D8" s="104" t="s">
        <v>391</v>
      </c>
      <c r="E8" s="93"/>
      <c r="F8" s="94"/>
      <c r="G8" s="105" t="s">
        <v>161</v>
      </c>
      <c r="H8" s="97">
        <v>1</v>
      </c>
      <c r="I8" s="97">
        <v>1</v>
      </c>
      <c r="J8" s="97">
        <f>(I8+H8)/2</f>
        <v>1</v>
      </c>
      <c r="K8" s="107" t="s">
        <v>50</v>
      </c>
      <c r="L8" s="106">
        <v>8</v>
      </c>
      <c r="M8" s="107" t="s">
        <v>49</v>
      </c>
      <c r="N8" s="107"/>
      <c r="O8" s="15"/>
    </row>
    <row r="9" spans="1:15" ht="15" customHeight="1" x14ac:dyDescent="0.2">
      <c r="A9" s="91" t="s">
        <v>393</v>
      </c>
      <c r="B9" s="91" t="s">
        <v>434</v>
      </c>
      <c r="C9" s="101" t="s">
        <v>391</v>
      </c>
      <c r="D9" s="93"/>
      <c r="E9" s="93"/>
      <c r="F9" s="94"/>
      <c r="G9" s="102" t="s">
        <v>495</v>
      </c>
      <c r="H9" s="97"/>
      <c r="I9" s="97"/>
      <c r="J9" s="97"/>
      <c r="K9" s="107"/>
      <c r="L9" s="106"/>
      <c r="M9" s="107"/>
      <c r="N9" s="107"/>
      <c r="O9" s="15"/>
    </row>
    <row r="10" spans="1:15" ht="45" customHeight="1" x14ac:dyDescent="0.2">
      <c r="A10" s="103" t="s">
        <v>393</v>
      </c>
      <c r="B10" s="103" t="s">
        <v>434</v>
      </c>
      <c r="C10" s="104" t="s">
        <v>391</v>
      </c>
      <c r="D10" s="104" t="s">
        <v>434</v>
      </c>
      <c r="E10" s="108"/>
      <c r="F10" s="109"/>
      <c r="G10" s="110" t="s">
        <v>239</v>
      </c>
      <c r="H10" s="97">
        <v>10</v>
      </c>
      <c r="I10" s="97">
        <v>10</v>
      </c>
      <c r="J10" s="97">
        <f>(I10+H10)/2</f>
        <v>10</v>
      </c>
      <c r="K10" s="107" t="s">
        <v>50</v>
      </c>
      <c r="L10" s="106">
        <v>4</v>
      </c>
      <c r="M10" s="107" t="s">
        <v>102</v>
      </c>
      <c r="N10" s="111" t="s">
        <v>492</v>
      </c>
      <c r="O10" s="15"/>
    </row>
    <row r="11" spans="1:15" ht="15" customHeight="1" x14ac:dyDescent="0.2">
      <c r="A11" s="103" t="s">
        <v>393</v>
      </c>
      <c r="B11" s="103" t="s">
        <v>434</v>
      </c>
      <c r="C11" s="104" t="s">
        <v>391</v>
      </c>
      <c r="D11" s="104" t="s">
        <v>391</v>
      </c>
      <c r="E11" s="108"/>
      <c r="F11" s="109"/>
      <c r="G11" s="105" t="s">
        <v>240</v>
      </c>
      <c r="H11" s="97"/>
      <c r="I11" s="97"/>
      <c r="J11" s="97"/>
      <c r="K11" s="107"/>
      <c r="L11" s="106">
        <v>4</v>
      </c>
      <c r="M11" s="107" t="s">
        <v>102</v>
      </c>
      <c r="N11" s="107"/>
      <c r="O11" s="15"/>
    </row>
    <row r="12" spans="1:15" ht="15" customHeight="1" x14ac:dyDescent="0.2">
      <c r="A12" s="103" t="s">
        <v>393</v>
      </c>
      <c r="B12" s="103" t="s">
        <v>434</v>
      </c>
      <c r="C12" s="104" t="s">
        <v>391</v>
      </c>
      <c r="D12" s="104" t="s">
        <v>392</v>
      </c>
      <c r="E12" s="108"/>
      <c r="F12" s="109"/>
      <c r="G12" s="110" t="s">
        <v>241</v>
      </c>
      <c r="H12" s="97">
        <v>10</v>
      </c>
      <c r="I12" s="97">
        <v>10</v>
      </c>
      <c r="J12" s="97">
        <f>(I12+H12)/2</f>
        <v>10</v>
      </c>
      <c r="K12" s="107" t="s">
        <v>50</v>
      </c>
      <c r="L12" s="106">
        <v>5</v>
      </c>
      <c r="M12" s="107" t="s">
        <v>102</v>
      </c>
      <c r="N12" s="107"/>
      <c r="O12" s="15"/>
    </row>
    <row r="13" spans="1:15" s="54" customFormat="1" ht="15" customHeight="1" x14ac:dyDescent="0.2">
      <c r="A13" s="103" t="s">
        <v>393</v>
      </c>
      <c r="B13" s="103" t="s">
        <v>434</v>
      </c>
      <c r="C13" s="104" t="s">
        <v>391</v>
      </c>
      <c r="D13" s="104" t="s">
        <v>393</v>
      </c>
      <c r="E13" s="108"/>
      <c r="F13" s="109"/>
      <c r="G13" s="105" t="s">
        <v>240</v>
      </c>
      <c r="H13" s="97"/>
      <c r="I13" s="97"/>
      <c r="J13" s="97"/>
      <c r="K13" s="107"/>
      <c r="L13" s="106">
        <v>4</v>
      </c>
      <c r="M13" s="107" t="s">
        <v>102</v>
      </c>
      <c r="N13" s="107"/>
      <c r="O13" s="15"/>
    </row>
    <row r="14" spans="1:15" ht="15" customHeight="1" x14ac:dyDescent="0.2">
      <c r="A14" s="103" t="s">
        <v>393</v>
      </c>
      <c r="B14" s="103" t="s">
        <v>434</v>
      </c>
      <c r="C14" s="104" t="s">
        <v>391</v>
      </c>
      <c r="D14" s="104" t="s">
        <v>395</v>
      </c>
      <c r="E14" s="108"/>
      <c r="F14" s="109"/>
      <c r="G14" s="112" t="s">
        <v>242</v>
      </c>
      <c r="H14" s="97">
        <v>40</v>
      </c>
      <c r="I14" s="97">
        <v>40</v>
      </c>
      <c r="J14" s="97">
        <f>(I14+H14)/2</f>
        <v>40</v>
      </c>
      <c r="K14" s="107" t="s">
        <v>50</v>
      </c>
      <c r="L14" s="106">
        <v>2</v>
      </c>
      <c r="M14" s="107" t="s">
        <v>102</v>
      </c>
      <c r="N14" s="107"/>
      <c r="O14" s="15"/>
    </row>
    <row r="15" spans="1:15" ht="15" customHeight="1" x14ac:dyDescent="0.2">
      <c r="A15" s="91" t="s">
        <v>393</v>
      </c>
      <c r="B15" s="91" t="s">
        <v>434</v>
      </c>
      <c r="C15" s="101" t="s">
        <v>391</v>
      </c>
      <c r="D15" s="101" t="s">
        <v>397</v>
      </c>
      <c r="E15" s="312"/>
      <c r="F15" s="94"/>
      <c r="G15" s="95" t="s">
        <v>243</v>
      </c>
      <c r="H15" s="97"/>
      <c r="I15" s="97"/>
      <c r="J15" s="97"/>
      <c r="K15" s="107"/>
      <c r="L15" s="106"/>
      <c r="M15" s="107"/>
      <c r="N15" s="107"/>
      <c r="O15" s="15"/>
    </row>
    <row r="16" spans="1:15" ht="15" customHeight="1" x14ac:dyDescent="0.2">
      <c r="A16" s="103" t="s">
        <v>393</v>
      </c>
      <c r="B16" s="103" t="s">
        <v>434</v>
      </c>
      <c r="C16" s="104" t="s">
        <v>391</v>
      </c>
      <c r="D16" s="104" t="s">
        <v>397</v>
      </c>
      <c r="E16" s="104" t="s">
        <v>434</v>
      </c>
      <c r="F16" s="109"/>
      <c r="G16" s="105" t="s">
        <v>244</v>
      </c>
      <c r="H16" s="97">
        <v>10</v>
      </c>
      <c r="I16" s="97">
        <v>10</v>
      </c>
      <c r="J16" s="97">
        <f>(I16+H16)/2</f>
        <v>10</v>
      </c>
      <c r="K16" s="107" t="s">
        <v>50</v>
      </c>
      <c r="L16" s="106">
        <v>2</v>
      </c>
      <c r="M16" s="107" t="s">
        <v>102</v>
      </c>
      <c r="N16" s="107"/>
      <c r="O16" s="15"/>
    </row>
    <row r="17" spans="1:15" ht="15" customHeight="1" x14ac:dyDescent="0.2">
      <c r="A17" s="103" t="s">
        <v>393</v>
      </c>
      <c r="B17" s="103" t="s">
        <v>434</v>
      </c>
      <c r="C17" s="104" t="s">
        <v>391</v>
      </c>
      <c r="D17" s="104" t="s">
        <v>397</v>
      </c>
      <c r="E17" s="104" t="s">
        <v>391</v>
      </c>
      <c r="F17" s="109"/>
      <c r="G17" s="105" t="s">
        <v>245</v>
      </c>
      <c r="H17" s="97">
        <v>10</v>
      </c>
      <c r="I17" s="97">
        <v>10</v>
      </c>
      <c r="J17" s="97">
        <f>(I17+H17)/2</f>
        <v>10</v>
      </c>
      <c r="K17" s="107" t="s">
        <v>50</v>
      </c>
      <c r="L17" s="106">
        <v>4</v>
      </c>
      <c r="M17" s="107" t="s">
        <v>102</v>
      </c>
      <c r="N17" s="107"/>
      <c r="O17" s="15"/>
    </row>
    <row r="18" spans="1:15" ht="15" customHeight="1" x14ac:dyDescent="0.2">
      <c r="A18" s="103" t="s">
        <v>393</v>
      </c>
      <c r="B18" s="103" t="s">
        <v>434</v>
      </c>
      <c r="C18" s="104" t="s">
        <v>391</v>
      </c>
      <c r="D18" s="104" t="s">
        <v>397</v>
      </c>
      <c r="E18" s="104" t="s">
        <v>392</v>
      </c>
      <c r="F18" s="109"/>
      <c r="G18" s="105" t="s">
        <v>246</v>
      </c>
      <c r="H18" s="97">
        <v>40</v>
      </c>
      <c r="I18" s="97">
        <v>40</v>
      </c>
      <c r="J18" s="97">
        <f>(I18+H18)/2</f>
        <v>40</v>
      </c>
      <c r="K18" s="107" t="s">
        <v>50</v>
      </c>
      <c r="L18" s="106">
        <v>1</v>
      </c>
      <c r="M18" s="107" t="s">
        <v>102</v>
      </c>
      <c r="N18" s="107"/>
      <c r="O18" s="15"/>
    </row>
    <row r="19" spans="1:15" ht="15" customHeight="1" x14ac:dyDescent="0.2">
      <c r="A19" s="103" t="s">
        <v>393</v>
      </c>
      <c r="B19" s="103" t="s">
        <v>434</v>
      </c>
      <c r="C19" s="104" t="s">
        <v>391</v>
      </c>
      <c r="D19" s="104" t="s">
        <v>397</v>
      </c>
      <c r="E19" s="104" t="s">
        <v>393</v>
      </c>
      <c r="F19" s="109"/>
      <c r="G19" s="110" t="s">
        <v>242</v>
      </c>
      <c r="H19" s="97">
        <v>40</v>
      </c>
      <c r="I19" s="97">
        <v>40</v>
      </c>
      <c r="J19" s="97">
        <f>(I19+H19)/2</f>
        <v>40</v>
      </c>
      <c r="K19" s="107" t="s">
        <v>50</v>
      </c>
      <c r="L19" s="106">
        <v>2</v>
      </c>
      <c r="M19" s="107" t="s">
        <v>102</v>
      </c>
      <c r="N19" s="107"/>
    </row>
    <row r="20" spans="1:15" ht="15" x14ac:dyDescent="0.2">
      <c r="A20" s="113"/>
      <c r="B20" s="113"/>
      <c r="C20" s="113"/>
      <c r="D20" s="113"/>
      <c r="E20" s="114"/>
      <c r="F20" s="115"/>
      <c r="G20" s="116"/>
      <c r="H20" s="117"/>
      <c r="I20" s="117"/>
      <c r="J20" s="117"/>
      <c r="K20" s="118"/>
      <c r="L20" s="119"/>
      <c r="M20" s="120"/>
      <c r="N20" s="121"/>
      <c r="O20" s="15"/>
    </row>
    <row r="21" spans="1:15" ht="30" customHeight="1" x14ac:dyDescent="0.2">
      <c r="A21" s="91" t="s">
        <v>393</v>
      </c>
      <c r="B21" s="91" t="s">
        <v>391</v>
      </c>
      <c r="C21" s="92"/>
      <c r="D21" s="93"/>
      <c r="E21" s="93"/>
      <c r="F21" s="94"/>
      <c r="G21" s="95" t="s">
        <v>250</v>
      </c>
      <c r="H21" s="122"/>
      <c r="I21" s="122"/>
      <c r="J21" s="123"/>
      <c r="K21" s="124"/>
      <c r="L21" s="125"/>
      <c r="M21" s="126"/>
      <c r="N21" s="127" t="s">
        <v>938</v>
      </c>
      <c r="O21" s="68"/>
    </row>
    <row r="22" spans="1:15" ht="30" customHeight="1" x14ac:dyDescent="0.2">
      <c r="A22" s="615" t="s">
        <v>940</v>
      </c>
      <c r="B22" s="616"/>
      <c r="C22" s="616"/>
      <c r="D22" s="616"/>
      <c r="E22" s="616"/>
      <c r="F22" s="616"/>
      <c r="G22" s="616"/>
      <c r="H22" s="616"/>
      <c r="I22" s="616"/>
      <c r="J22" s="616"/>
      <c r="K22" s="616"/>
      <c r="L22" s="616"/>
      <c r="M22" s="616"/>
      <c r="N22" s="617"/>
      <c r="O22" s="15"/>
    </row>
    <row r="23" spans="1:15" ht="15" customHeight="1" x14ac:dyDescent="0.2">
      <c r="A23" s="91" t="s">
        <v>393</v>
      </c>
      <c r="B23" s="91" t="s">
        <v>391</v>
      </c>
      <c r="C23" s="101" t="s">
        <v>434</v>
      </c>
      <c r="D23" s="93"/>
      <c r="E23" s="93"/>
      <c r="F23" s="94"/>
      <c r="G23" s="95" t="s">
        <v>447</v>
      </c>
      <c r="H23" s="122"/>
      <c r="I23" s="122"/>
      <c r="J23" s="123"/>
      <c r="K23" s="124"/>
      <c r="L23" s="125"/>
      <c r="M23" s="126"/>
      <c r="N23" s="289"/>
    </row>
    <row r="24" spans="1:15" ht="60" customHeight="1" x14ac:dyDescent="0.2">
      <c r="A24" s="615" t="s">
        <v>944</v>
      </c>
      <c r="B24" s="613"/>
      <c r="C24" s="613"/>
      <c r="D24" s="613"/>
      <c r="E24" s="613"/>
      <c r="F24" s="613"/>
      <c r="G24" s="613"/>
      <c r="H24" s="613"/>
      <c r="I24" s="613"/>
      <c r="J24" s="613"/>
      <c r="K24" s="613"/>
      <c r="L24" s="613"/>
      <c r="M24" s="613"/>
      <c r="N24" s="614"/>
    </row>
    <row r="25" spans="1:15" ht="51" x14ac:dyDescent="0.2">
      <c r="A25" s="103" t="s">
        <v>393</v>
      </c>
      <c r="B25" s="103" t="s">
        <v>391</v>
      </c>
      <c r="C25" s="104" t="s">
        <v>434</v>
      </c>
      <c r="D25" s="104" t="s">
        <v>434</v>
      </c>
      <c r="E25" s="290"/>
      <c r="F25" s="291"/>
      <c r="G25" s="249" t="s">
        <v>863</v>
      </c>
      <c r="H25" s="292">
        <v>40</v>
      </c>
      <c r="I25" s="292">
        <v>45</v>
      </c>
      <c r="J25" s="97">
        <f>(I25+H25)/2</f>
        <v>42.5</v>
      </c>
      <c r="K25" s="293" t="s">
        <v>51</v>
      </c>
      <c r="L25" s="294">
        <v>8</v>
      </c>
      <c r="M25" s="293" t="s">
        <v>49</v>
      </c>
      <c r="N25" s="295" t="s">
        <v>941</v>
      </c>
      <c r="O25" s="15"/>
    </row>
    <row r="26" spans="1:15" ht="30" customHeight="1" x14ac:dyDescent="0.2">
      <c r="A26" s="103" t="s">
        <v>393</v>
      </c>
      <c r="B26" s="103" t="s">
        <v>391</v>
      </c>
      <c r="C26" s="104" t="s">
        <v>434</v>
      </c>
      <c r="D26" s="104" t="s">
        <v>391</v>
      </c>
      <c r="E26" s="104"/>
      <c r="F26" s="112"/>
      <c r="G26" s="105" t="s">
        <v>966</v>
      </c>
      <c r="H26" s="96">
        <v>5</v>
      </c>
      <c r="I26" s="96">
        <v>5</v>
      </c>
      <c r="J26" s="96">
        <f>(I26+H26)/2</f>
        <v>5</v>
      </c>
      <c r="K26" s="296" t="s">
        <v>238</v>
      </c>
      <c r="L26" s="297">
        <v>1</v>
      </c>
      <c r="M26" s="298" t="s">
        <v>49</v>
      </c>
      <c r="N26" s="295" t="s">
        <v>967</v>
      </c>
    </row>
    <row r="27" spans="1:15" ht="15" customHeight="1" x14ac:dyDescent="0.2">
      <c r="A27" s="103" t="s">
        <v>393</v>
      </c>
      <c r="B27" s="103" t="s">
        <v>391</v>
      </c>
      <c r="C27" s="104" t="s">
        <v>434</v>
      </c>
      <c r="D27" s="104" t="s">
        <v>392</v>
      </c>
      <c r="E27" s="104"/>
      <c r="F27" s="112"/>
      <c r="G27" s="105" t="s">
        <v>939</v>
      </c>
      <c r="H27" s="96">
        <f>0.67/1.5</f>
        <v>0.44666666666666671</v>
      </c>
      <c r="I27" s="96">
        <v>0.45</v>
      </c>
      <c r="J27" s="96">
        <f>(I27+H27)/2</f>
        <v>0.44833333333333336</v>
      </c>
      <c r="K27" s="296" t="s">
        <v>51</v>
      </c>
      <c r="L27" s="297">
        <v>1</v>
      </c>
      <c r="M27" s="298" t="s">
        <v>49</v>
      </c>
      <c r="N27" s="299" t="s">
        <v>968</v>
      </c>
    </row>
    <row r="28" spans="1:15" ht="15" customHeight="1" x14ac:dyDescent="0.2">
      <c r="A28" s="103" t="s">
        <v>393</v>
      </c>
      <c r="B28" s="103" t="s">
        <v>391</v>
      </c>
      <c r="C28" s="104" t="s">
        <v>434</v>
      </c>
      <c r="D28" s="104" t="s">
        <v>393</v>
      </c>
      <c r="E28" s="290"/>
      <c r="F28" s="291"/>
      <c r="G28" s="105" t="s">
        <v>942</v>
      </c>
      <c r="H28" s="300"/>
      <c r="I28" s="300"/>
      <c r="J28" s="97"/>
      <c r="K28" s="301"/>
      <c r="L28" s="301">
        <v>1</v>
      </c>
      <c r="M28" s="293" t="s">
        <v>49</v>
      </c>
      <c r="N28" s="302"/>
    </row>
    <row r="29" spans="1:15" ht="15" customHeight="1" x14ac:dyDescent="0.2">
      <c r="A29" s="91" t="s">
        <v>393</v>
      </c>
      <c r="B29" s="91" t="s">
        <v>391</v>
      </c>
      <c r="C29" s="101" t="s">
        <v>391</v>
      </c>
      <c r="D29" s="93"/>
      <c r="E29" s="93"/>
      <c r="F29" s="94"/>
      <c r="G29" s="95" t="s">
        <v>494</v>
      </c>
      <c r="H29" s="303"/>
      <c r="I29" s="303"/>
      <c r="J29" s="97"/>
      <c r="K29" s="298"/>
      <c r="L29" s="304"/>
      <c r="M29" s="298"/>
      <c r="N29" s="295"/>
    </row>
    <row r="30" spans="1:15" ht="15" customHeight="1" x14ac:dyDescent="0.2">
      <c r="A30" s="612" t="s">
        <v>969</v>
      </c>
      <c r="B30" s="613"/>
      <c r="C30" s="613"/>
      <c r="D30" s="613"/>
      <c r="E30" s="613"/>
      <c r="F30" s="613"/>
      <c r="G30" s="613"/>
      <c r="H30" s="613"/>
      <c r="I30" s="613"/>
      <c r="J30" s="613"/>
      <c r="K30" s="613"/>
      <c r="L30" s="613"/>
      <c r="M30" s="613"/>
      <c r="N30" s="614"/>
    </row>
    <row r="31" spans="1:15" ht="15" customHeight="1" x14ac:dyDescent="0.2">
      <c r="A31" s="103" t="s">
        <v>393</v>
      </c>
      <c r="B31" s="103" t="s">
        <v>434</v>
      </c>
      <c r="C31" s="104" t="s">
        <v>391</v>
      </c>
      <c r="D31" s="104" t="s">
        <v>434</v>
      </c>
      <c r="E31" s="93"/>
      <c r="F31" s="94"/>
      <c r="G31" s="105" t="s">
        <v>160</v>
      </c>
      <c r="H31" s="303">
        <v>1</v>
      </c>
      <c r="I31" s="303">
        <v>2</v>
      </c>
      <c r="J31" s="97">
        <f>(I31+H31)/2</f>
        <v>1.5</v>
      </c>
      <c r="K31" s="298" t="s">
        <v>50</v>
      </c>
      <c r="L31" s="304">
        <v>1</v>
      </c>
      <c r="M31" s="298" t="s">
        <v>49</v>
      </c>
      <c r="N31" s="299" t="s">
        <v>971</v>
      </c>
    </row>
    <row r="32" spans="1:15" ht="15" customHeight="1" x14ac:dyDescent="0.2">
      <c r="A32" s="103" t="s">
        <v>393</v>
      </c>
      <c r="B32" s="103" t="s">
        <v>434</v>
      </c>
      <c r="C32" s="104" t="s">
        <v>391</v>
      </c>
      <c r="D32" s="104" t="s">
        <v>391</v>
      </c>
      <c r="E32" s="93"/>
      <c r="F32" s="94"/>
      <c r="G32" s="105" t="s">
        <v>161</v>
      </c>
      <c r="H32" s="305">
        <v>0.5</v>
      </c>
      <c r="I32" s="305">
        <v>1.5</v>
      </c>
      <c r="J32" s="97">
        <f>(I32+H32)/2</f>
        <v>1</v>
      </c>
      <c r="K32" s="306" t="s">
        <v>50</v>
      </c>
      <c r="L32" s="307">
        <v>1</v>
      </c>
      <c r="M32" s="298" t="s">
        <v>49</v>
      </c>
      <c r="N32" s="299" t="s">
        <v>971</v>
      </c>
    </row>
    <row r="33" spans="1:28" ht="30" customHeight="1" x14ac:dyDescent="0.2">
      <c r="A33" s="91" t="s">
        <v>393</v>
      </c>
      <c r="B33" s="91" t="s">
        <v>391</v>
      </c>
      <c r="C33" s="101" t="s">
        <v>392</v>
      </c>
      <c r="D33" s="93"/>
      <c r="E33" s="93"/>
      <c r="F33" s="94"/>
      <c r="G33" s="95" t="s">
        <v>493</v>
      </c>
      <c r="H33" s="303"/>
      <c r="I33" s="303"/>
      <c r="J33" s="97"/>
      <c r="K33" s="298"/>
      <c r="L33" s="304"/>
      <c r="M33" s="298"/>
      <c r="N33" s="295" t="s">
        <v>170</v>
      </c>
    </row>
    <row r="34" spans="1:28" ht="30" customHeight="1" x14ac:dyDescent="0.2">
      <c r="A34" s="103" t="s">
        <v>393</v>
      </c>
      <c r="B34" s="103" t="s">
        <v>391</v>
      </c>
      <c r="C34" s="104" t="s">
        <v>392</v>
      </c>
      <c r="D34" s="104" t="s">
        <v>434</v>
      </c>
      <c r="E34" s="104"/>
      <c r="F34" s="112"/>
      <c r="G34" s="105" t="s">
        <v>970</v>
      </c>
      <c r="H34" s="96">
        <v>3</v>
      </c>
      <c r="I34" s="96">
        <v>4</v>
      </c>
      <c r="J34" s="96">
        <f t="shared" ref="J34" si="0">(I34+H34)/2</f>
        <v>3.5</v>
      </c>
      <c r="K34" s="296" t="s">
        <v>51</v>
      </c>
      <c r="L34" s="297">
        <v>1</v>
      </c>
      <c r="M34" s="298" t="s">
        <v>49</v>
      </c>
      <c r="N34" s="295" t="s">
        <v>972</v>
      </c>
      <c r="O34" s="23"/>
      <c r="P34" s="23"/>
      <c r="Q34" s="23"/>
      <c r="R34" s="23"/>
      <c r="S34" s="23"/>
      <c r="T34" s="23"/>
      <c r="U34" s="23"/>
      <c r="V34" s="23"/>
      <c r="W34" s="23"/>
      <c r="X34" s="23"/>
      <c r="Y34" s="23"/>
      <c r="Z34" s="23"/>
      <c r="AA34" s="23"/>
      <c r="AB34" s="23"/>
    </row>
    <row r="35" spans="1:28" ht="30" customHeight="1" x14ac:dyDescent="0.2">
      <c r="A35" s="103" t="s">
        <v>393</v>
      </c>
      <c r="B35" s="103" t="s">
        <v>391</v>
      </c>
      <c r="C35" s="104" t="s">
        <v>392</v>
      </c>
      <c r="D35" s="104" t="s">
        <v>391</v>
      </c>
      <c r="E35" s="104"/>
      <c r="F35" s="112"/>
      <c r="G35" s="105" t="s">
        <v>973</v>
      </c>
      <c r="H35" s="96">
        <v>2</v>
      </c>
      <c r="I35" s="96">
        <v>3</v>
      </c>
      <c r="J35" s="96">
        <f t="shared" ref="J35:J36" si="1">(I35+H35)/2</f>
        <v>2.5</v>
      </c>
      <c r="K35" s="296" t="s">
        <v>51</v>
      </c>
      <c r="L35" s="297">
        <v>1</v>
      </c>
      <c r="M35" s="298" t="s">
        <v>49</v>
      </c>
      <c r="N35" s="295" t="s">
        <v>972</v>
      </c>
      <c r="O35" s="23"/>
      <c r="P35" s="23"/>
      <c r="Q35" s="23"/>
      <c r="R35" s="23"/>
      <c r="S35" s="23"/>
      <c r="T35" s="23"/>
      <c r="U35" s="23"/>
      <c r="V35" s="23"/>
      <c r="W35" s="23"/>
      <c r="X35" s="23"/>
      <c r="Y35" s="23"/>
      <c r="Z35" s="23"/>
      <c r="AA35" s="23"/>
      <c r="AB35" s="23"/>
    </row>
    <row r="36" spans="1:28" ht="15" customHeight="1" x14ac:dyDescent="0.2">
      <c r="A36" s="103" t="s">
        <v>393</v>
      </c>
      <c r="B36" s="103" t="s">
        <v>391</v>
      </c>
      <c r="C36" s="104" t="s">
        <v>392</v>
      </c>
      <c r="D36" s="104" t="s">
        <v>392</v>
      </c>
      <c r="E36" s="104"/>
      <c r="F36" s="112"/>
      <c r="G36" s="105" t="s">
        <v>974</v>
      </c>
      <c r="H36" s="96">
        <v>4</v>
      </c>
      <c r="I36" s="96">
        <v>4</v>
      </c>
      <c r="J36" s="96">
        <f t="shared" si="1"/>
        <v>4</v>
      </c>
      <c r="K36" s="296" t="s">
        <v>51</v>
      </c>
      <c r="L36" s="297">
        <v>1</v>
      </c>
      <c r="M36" s="298" t="s">
        <v>49</v>
      </c>
      <c r="N36" s="295" t="s">
        <v>975</v>
      </c>
      <c r="O36" s="23"/>
      <c r="P36" s="23"/>
      <c r="Q36" s="23"/>
      <c r="R36" s="23"/>
      <c r="S36" s="23"/>
      <c r="T36" s="23"/>
      <c r="U36" s="23"/>
      <c r="V36" s="23"/>
      <c r="W36" s="23"/>
      <c r="X36" s="23"/>
      <c r="Y36" s="23"/>
      <c r="Z36" s="23"/>
      <c r="AA36" s="23"/>
      <c r="AB36" s="23"/>
    </row>
    <row r="37" spans="1:28" ht="15" customHeight="1" x14ac:dyDescent="0.2">
      <c r="A37" s="103" t="s">
        <v>393</v>
      </c>
      <c r="B37" s="103" t="s">
        <v>391</v>
      </c>
      <c r="C37" s="104" t="s">
        <v>392</v>
      </c>
      <c r="D37" s="104" t="s">
        <v>393</v>
      </c>
      <c r="E37" s="104"/>
      <c r="F37" s="94"/>
      <c r="G37" s="105" t="s">
        <v>144</v>
      </c>
      <c r="H37" s="305">
        <f>100/8</f>
        <v>12.5</v>
      </c>
      <c r="I37" s="305">
        <v>12.5</v>
      </c>
      <c r="J37" s="96">
        <f t="shared" ref="J37:J53" si="2">(I37+H37)/2</f>
        <v>12.5</v>
      </c>
      <c r="K37" s="306" t="s">
        <v>51</v>
      </c>
      <c r="L37" s="307">
        <v>1</v>
      </c>
      <c r="M37" s="306" t="s">
        <v>49</v>
      </c>
      <c r="N37" s="308"/>
      <c r="O37" s="23"/>
      <c r="P37" s="23"/>
      <c r="Q37" s="23"/>
      <c r="R37" s="23"/>
      <c r="S37" s="23"/>
      <c r="T37" s="23"/>
      <c r="U37" s="23"/>
      <c r="V37" s="23"/>
      <c r="W37" s="23"/>
      <c r="X37" s="23"/>
      <c r="Y37" s="23"/>
      <c r="Z37" s="23"/>
      <c r="AA37" s="23"/>
      <c r="AB37" s="23"/>
    </row>
    <row r="38" spans="1:28" ht="15" customHeight="1" x14ac:dyDescent="0.2">
      <c r="A38" s="103" t="s">
        <v>393</v>
      </c>
      <c r="B38" s="103" t="s">
        <v>391</v>
      </c>
      <c r="C38" s="104" t="s">
        <v>392</v>
      </c>
      <c r="D38" s="104" t="s">
        <v>395</v>
      </c>
      <c r="E38" s="104"/>
      <c r="F38" s="94"/>
      <c r="G38" s="110" t="s">
        <v>976</v>
      </c>
      <c r="H38" s="305">
        <f>20/8</f>
        <v>2.5</v>
      </c>
      <c r="I38" s="305">
        <v>2.5</v>
      </c>
      <c r="J38" s="96">
        <f t="shared" si="2"/>
        <v>2.5</v>
      </c>
      <c r="K38" s="306" t="s">
        <v>51</v>
      </c>
      <c r="L38" s="307">
        <v>1</v>
      </c>
      <c r="M38" s="306" t="s">
        <v>49</v>
      </c>
      <c r="N38" s="308"/>
      <c r="O38" s="15"/>
      <c r="P38" s="23"/>
      <c r="Q38" s="23"/>
      <c r="R38" s="23"/>
      <c r="S38" s="23"/>
      <c r="T38" s="23"/>
      <c r="U38" s="23"/>
      <c r="V38" s="23"/>
      <c r="W38" s="23"/>
      <c r="X38" s="23"/>
      <c r="Y38" s="23"/>
      <c r="Z38" s="23"/>
      <c r="AA38" s="23"/>
      <c r="AB38" s="23"/>
    </row>
    <row r="39" spans="1:28" ht="15" customHeight="1" x14ac:dyDescent="0.2">
      <c r="A39" s="103" t="s">
        <v>393</v>
      </c>
      <c r="B39" s="103" t="s">
        <v>391</v>
      </c>
      <c r="C39" s="104" t="s">
        <v>392</v>
      </c>
      <c r="D39" s="104" t="s">
        <v>397</v>
      </c>
      <c r="E39" s="104"/>
      <c r="F39" s="94"/>
      <c r="G39" s="110" t="s">
        <v>806</v>
      </c>
      <c r="H39" s="305">
        <v>10</v>
      </c>
      <c r="I39" s="305">
        <v>10</v>
      </c>
      <c r="J39" s="96">
        <f t="shared" si="2"/>
        <v>10</v>
      </c>
      <c r="K39" s="306" t="s">
        <v>51</v>
      </c>
      <c r="L39" s="307">
        <v>1</v>
      </c>
      <c r="M39" s="306" t="s">
        <v>49</v>
      </c>
      <c r="N39" s="308"/>
      <c r="O39" s="15"/>
      <c r="P39" s="23"/>
      <c r="Q39" s="23"/>
      <c r="R39" s="23"/>
      <c r="S39" s="23"/>
      <c r="T39" s="23"/>
      <c r="U39" s="23"/>
      <c r="V39" s="23"/>
      <c r="W39" s="23"/>
      <c r="X39" s="23"/>
      <c r="Y39" s="23"/>
      <c r="Z39" s="23"/>
      <c r="AA39" s="23"/>
      <c r="AB39" s="23"/>
    </row>
    <row r="40" spans="1:28" s="23" customFormat="1" ht="15" customHeight="1" x14ac:dyDescent="0.2">
      <c r="A40" s="103" t="s">
        <v>393</v>
      </c>
      <c r="B40" s="103" t="s">
        <v>391</v>
      </c>
      <c r="C40" s="104" t="s">
        <v>392</v>
      </c>
      <c r="D40" s="104" t="s">
        <v>400</v>
      </c>
      <c r="E40" s="108"/>
      <c r="F40" s="109"/>
      <c r="G40" s="110" t="s">
        <v>4</v>
      </c>
      <c r="H40" s="303">
        <v>75</v>
      </c>
      <c r="I40" s="303">
        <v>75</v>
      </c>
      <c r="J40" s="96">
        <f t="shared" si="2"/>
        <v>75</v>
      </c>
      <c r="K40" s="298" t="s">
        <v>50</v>
      </c>
      <c r="L40" s="304">
        <v>1</v>
      </c>
      <c r="M40" s="298" t="s">
        <v>49</v>
      </c>
      <c r="N40" s="308"/>
      <c r="O40" s="15"/>
    </row>
    <row r="41" spans="1:28" s="23" customFormat="1" ht="15" customHeight="1" x14ac:dyDescent="0.2">
      <c r="A41" s="103" t="s">
        <v>393</v>
      </c>
      <c r="B41" s="103" t="s">
        <v>391</v>
      </c>
      <c r="C41" s="104" t="s">
        <v>392</v>
      </c>
      <c r="D41" s="104" t="s">
        <v>401</v>
      </c>
      <c r="E41" s="104"/>
      <c r="F41" s="94"/>
      <c r="G41" s="309" t="s">
        <v>977</v>
      </c>
      <c r="H41" s="305">
        <v>10</v>
      </c>
      <c r="I41" s="305">
        <v>12.5</v>
      </c>
      <c r="J41" s="96">
        <f t="shared" si="2"/>
        <v>11.25</v>
      </c>
      <c r="K41" s="306" t="s">
        <v>238</v>
      </c>
      <c r="L41" s="307">
        <v>1</v>
      </c>
      <c r="M41" s="298" t="s">
        <v>49</v>
      </c>
      <c r="N41" s="313" t="s">
        <v>978</v>
      </c>
      <c r="O41" s="15"/>
    </row>
    <row r="42" spans="1:28" s="23" customFormat="1" ht="15" customHeight="1" x14ac:dyDescent="0.2">
      <c r="A42" s="103" t="s">
        <v>393</v>
      </c>
      <c r="B42" s="103" t="s">
        <v>391</v>
      </c>
      <c r="C42" s="104" t="s">
        <v>392</v>
      </c>
      <c r="D42" s="104" t="s">
        <v>402</v>
      </c>
      <c r="E42" s="104"/>
      <c r="F42" s="112"/>
      <c r="G42" s="105" t="s">
        <v>252</v>
      </c>
      <c r="H42" s="96">
        <v>4</v>
      </c>
      <c r="I42" s="96">
        <v>4</v>
      </c>
      <c r="J42" s="96">
        <f>(I42+H42)/2</f>
        <v>4</v>
      </c>
      <c r="K42" s="296" t="s">
        <v>51</v>
      </c>
      <c r="L42" s="297">
        <v>1</v>
      </c>
      <c r="M42" s="298" t="s">
        <v>49</v>
      </c>
      <c r="N42" s="308"/>
      <c r="O42" s="15"/>
    </row>
    <row r="43" spans="1:28" ht="30" customHeight="1" x14ac:dyDescent="0.2">
      <c r="A43" s="103" t="s">
        <v>393</v>
      </c>
      <c r="B43" s="103" t="s">
        <v>391</v>
      </c>
      <c r="C43" s="104" t="s">
        <v>392</v>
      </c>
      <c r="D43" s="104" t="s">
        <v>403</v>
      </c>
      <c r="E43" s="104"/>
      <c r="F43" s="112"/>
      <c r="G43" s="105" t="s">
        <v>254</v>
      </c>
      <c r="H43" s="96">
        <v>4</v>
      </c>
      <c r="I43" s="96">
        <v>4</v>
      </c>
      <c r="J43" s="96">
        <f>(I43+H43)/2</f>
        <v>4</v>
      </c>
      <c r="K43" s="296" t="s">
        <v>50</v>
      </c>
      <c r="L43" s="297">
        <v>1</v>
      </c>
      <c r="M43" s="298" t="s">
        <v>49</v>
      </c>
      <c r="N43" s="308"/>
      <c r="O43" s="15"/>
      <c r="P43" s="23"/>
      <c r="Q43" s="23"/>
      <c r="R43" s="23"/>
      <c r="S43" s="23"/>
      <c r="T43" s="23"/>
      <c r="U43" s="23"/>
      <c r="V43" s="23"/>
      <c r="W43" s="23"/>
      <c r="X43" s="23"/>
      <c r="Y43" s="23"/>
      <c r="Z43" s="23"/>
      <c r="AA43" s="23"/>
      <c r="AB43" s="23"/>
    </row>
    <row r="44" spans="1:28" s="23" customFormat="1" ht="15" customHeight="1" x14ac:dyDescent="0.2">
      <c r="A44" s="103" t="s">
        <v>393</v>
      </c>
      <c r="B44" s="103" t="s">
        <v>391</v>
      </c>
      <c r="C44" s="104" t="s">
        <v>392</v>
      </c>
      <c r="D44" s="104" t="s">
        <v>404</v>
      </c>
      <c r="E44" s="108"/>
      <c r="F44" s="109"/>
      <c r="G44" s="112" t="s">
        <v>624</v>
      </c>
      <c r="H44" s="305">
        <v>30</v>
      </c>
      <c r="I44" s="305">
        <v>40</v>
      </c>
      <c r="J44" s="96">
        <f t="shared" si="2"/>
        <v>35</v>
      </c>
      <c r="K44" s="306" t="s">
        <v>50</v>
      </c>
      <c r="L44" s="307">
        <v>1</v>
      </c>
      <c r="M44" s="306" t="s">
        <v>49</v>
      </c>
      <c r="N44" s="310" t="s">
        <v>864</v>
      </c>
      <c r="O44" s="15"/>
    </row>
    <row r="45" spans="1:28" s="23" customFormat="1" ht="15" customHeight="1" x14ac:dyDescent="0.2">
      <c r="A45" s="91" t="s">
        <v>393</v>
      </c>
      <c r="B45" s="91" t="s">
        <v>391</v>
      </c>
      <c r="C45" s="101" t="s">
        <v>392</v>
      </c>
      <c r="D45" s="101" t="s">
        <v>769</v>
      </c>
      <c r="E45" s="93"/>
      <c r="F45" s="94"/>
      <c r="G45" s="95" t="s">
        <v>159</v>
      </c>
      <c r="H45" s="303"/>
      <c r="I45" s="303"/>
      <c r="J45" s="96"/>
      <c r="K45" s="306"/>
      <c r="L45" s="304"/>
      <c r="M45" s="298"/>
      <c r="N45" s="308"/>
      <c r="O45" s="30"/>
    </row>
    <row r="46" spans="1:28" s="23" customFormat="1" ht="15" customHeight="1" x14ac:dyDescent="0.2">
      <c r="A46" s="103" t="s">
        <v>393</v>
      </c>
      <c r="B46" s="103" t="s">
        <v>391</v>
      </c>
      <c r="C46" s="104" t="s">
        <v>392</v>
      </c>
      <c r="D46" s="104" t="s">
        <v>769</v>
      </c>
      <c r="E46" s="104" t="s">
        <v>434</v>
      </c>
      <c r="F46" s="109"/>
      <c r="G46" s="105" t="s">
        <v>156</v>
      </c>
      <c r="H46" s="303">
        <v>35</v>
      </c>
      <c r="I46" s="303">
        <v>55</v>
      </c>
      <c r="J46" s="96">
        <f t="shared" ref="J46" si="3">(I46+H46)/2</f>
        <v>45</v>
      </c>
      <c r="K46" s="306" t="s">
        <v>238</v>
      </c>
      <c r="L46" s="304">
        <v>1</v>
      </c>
      <c r="M46" s="298" t="s">
        <v>49</v>
      </c>
      <c r="N46" s="310" t="s">
        <v>1078</v>
      </c>
      <c r="O46" s="15"/>
      <c r="P46" s="30"/>
      <c r="Q46" s="30"/>
      <c r="R46" s="30"/>
      <c r="S46" s="30"/>
      <c r="T46" s="30"/>
      <c r="U46" s="30"/>
      <c r="V46" s="30"/>
      <c r="W46" s="30"/>
      <c r="X46" s="30"/>
      <c r="Y46" s="30"/>
      <c r="Z46" s="30"/>
      <c r="AA46" s="30"/>
      <c r="AB46" s="30"/>
    </row>
    <row r="47" spans="1:28" s="23" customFormat="1" ht="15" customHeight="1" x14ac:dyDescent="0.2">
      <c r="A47" s="103" t="s">
        <v>393</v>
      </c>
      <c r="B47" s="103" t="s">
        <v>391</v>
      </c>
      <c r="C47" s="104" t="s">
        <v>392</v>
      </c>
      <c r="D47" s="104" t="s">
        <v>769</v>
      </c>
      <c r="E47" s="104" t="s">
        <v>391</v>
      </c>
      <c r="F47" s="109"/>
      <c r="G47" s="105" t="s">
        <v>157</v>
      </c>
      <c r="H47" s="303">
        <v>35</v>
      </c>
      <c r="I47" s="303">
        <v>35</v>
      </c>
      <c r="J47" s="96">
        <f t="shared" si="2"/>
        <v>35</v>
      </c>
      <c r="K47" s="306" t="s">
        <v>238</v>
      </c>
      <c r="L47" s="304">
        <v>1</v>
      </c>
      <c r="M47" s="298" t="s">
        <v>49</v>
      </c>
      <c r="N47" s="100" t="s">
        <v>979</v>
      </c>
      <c r="O47" s="15"/>
      <c r="P47" s="30"/>
      <c r="Q47" s="30"/>
      <c r="R47" s="30"/>
      <c r="S47" s="30"/>
      <c r="T47" s="30"/>
      <c r="U47" s="30"/>
      <c r="V47" s="30"/>
      <c r="W47" s="30"/>
      <c r="X47" s="30"/>
      <c r="Y47" s="30"/>
      <c r="Z47" s="30"/>
      <c r="AA47" s="30"/>
      <c r="AB47" s="30"/>
    </row>
    <row r="48" spans="1:28" s="23" customFormat="1" ht="15" customHeight="1" x14ac:dyDescent="0.2">
      <c r="A48" s="103" t="s">
        <v>393</v>
      </c>
      <c r="B48" s="103" t="s">
        <v>391</v>
      </c>
      <c r="C48" s="104" t="s">
        <v>392</v>
      </c>
      <c r="D48" s="104" t="s">
        <v>769</v>
      </c>
      <c r="E48" s="104" t="s">
        <v>392</v>
      </c>
      <c r="F48" s="109"/>
      <c r="G48" s="105" t="s">
        <v>158</v>
      </c>
      <c r="H48" s="303">
        <v>5</v>
      </c>
      <c r="I48" s="303">
        <v>5</v>
      </c>
      <c r="J48" s="96">
        <f t="shared" si="2"/>
        <v>5</v>
      </c>
      <c r="K48" s="306" t="s">
        <v>238</v>
      </c>
      <c r="L48" s="304">
        <v>1</v>
      </c>
      <c r="M48" s="298" t="s">
        <v>49</v>
      </c>
      <c r="N48" s="100" t="s">
        <v>980</v>
      </c>
      <c r="O48" s="15"/>
    </row>
    <row r="49" spans="1:15" s="23" customFormat="1" ht="15" customHeight="1" x14ac:dyDescent="0.2">
      <c r="A49" s="103" t="s">
        <v>393</v>
      </c>
      <c r="B49" s="103" t="s">
        <v>391</v>
      </c>
      <c r="C49" s="104" t="s">
        <v>392</v>
      </c>
      <c r="D49" s="104" t="s">
        <v>769</v>
      </c>
      <c r="E49" s="104" t="s">
        <v>393</v>
      </c>
      <c r="F49" s="94"/>
      <c r="G49" s="105" t="s">
        <v>145</v>
      </c>
      <c r="H49" s="303">
        <v>20</v>
      </c>
      <c r="I49" s="303">
        <v>20</v>
      </c>
      <c r="J49" s="96">
        <f t="shared" si="2"/>
        <v>20</v>
      </c>
      <c r="K49" s="306" t="s">
        <v>238</v>
      </c>
      <c r="L49" s="304">
        <v>1</v>
      </c>
      <c r="M49" s="298" t="s">
        <v>49</v>
      </c>
      <c r="N49" s="308"/>
      <c r="O49" s="15"/>
    </row>
    <row r="50" spans="1:15" s="23" customFormat="1" ht="30" customHeight="1" x14ac:dyDescent="0.2">
      <c r="A50" s="103" t="s">
        <v>393</v>
      </c>
      <c r="B50" s="103" t="s">
        <v>391</v>
      </c>
      <c r="C50" s="104" t="s">
        <v>392</v>
      </c>
      <c r="D50" s="104" t="s">
        <v>769</v>
      </c>
      <c r="E50" s="104" t="s">
        <v>395</v>
      </c>
      <c r="F50" s="112"/>
      <c r="G50" s="105" t="s">
        <v>253</v>
      </c>
      <c r="H50" s="96">
        <v>20</v>
      </c>
      <c r="I50" s="96">
        <v>20</v>
      </c>
      <c r="J50" s="96">
        <f t="shared" si="2"/>
        <v>20</v>
      </c>
      <c r="K50" s="296" t="s">
        <v>51</v>
      </c>
      <c r="L50" s="297">
        <v>1</v>
      </c>
      <c r="M50" s="298" t="s">
        <v>49</v>
      </c>
      <c r="N50" s="308"/>
      <c r="O50" s="15"/>
    </row>
    <row r="51" spans="1:15" s="23" customFormat="1" ht="15" customHeight="1" x14ac:dyDescent="0.2">
      <c r="A51" s="103" t="s">
        <v>393</v>
      </c>
      <c r="B51" s="103" t="s">
        <v>391</v>
      </c>
      <c r="C51" s="104" t="s">
        <v>392</v>
      </c>
      <c r="D51" s="104" t="s">
        <v>769</v>
      </c>
      <c r="E51" s="104" t="s">
        <v>397</v>
      </c>
      <c r="F51" s="94"/>
      <c r="G51" s="105" t="s">
        <v>146</v>
      </c>
      <c r="H51" s="303">
        <v>0.75</v>
      </c>
      <c r="I51" s="303">
        <v>1.25</v>
      </c>
      <c r="J51" s="96">
        <f t="shared" si="2"/>
        <v>1</v>
      </c>
      <c r="K51" s="306" t="s">
        <v>51</v>
      </c>
      <c r="L51" s="304">
        <v>1</v>
      </c>
      <c r="M51" s="298" t="s">
        <v>49</v>
      </c>
      <c r="N51" s="308"/>
      <c r="O51" s="15"/>
    </row>
    <row r="52" spans="1:15" ht="30" customHeight="1" x14ac:dyDescent="0.2">
      <c r="A52" s="103" t="s">
        <v>393</v>
      </c>
      <c r="B52" s="103" t="s">
        <v>391</v>
      </c>
      <c r="C52" s="104" t="s">
        <v>392</v>
      </c>
      <c r="D52" s="104" t="s">
        <v>769</v>
      </c>
      <c r="E52" s="104" t="s">
        <v>400</v>
      </c>
      <c r="F52" s="112"/>
      <c r="G52" s="105" t="s">
        <v>983</v>
      </c>
      <c r="H52" s="96">
        <v>1</v>
      </c>
      <c r="I52" s="96">
        <v>1.5</v>
      </c>
      <c r="J52" s="96">
        <f>(I52+H52)/2</f>
        <v>1.25</v>
      </c>
      <c r="K52" s="296" t="s">
        <v>50</v>
      </c>
      <c r="L52" s="297">
        <v>1</v>
      </c>
      <c r="M52" s="298" t="s">
        <v>49</v>
      </c>
      <c r="N52" s="100" t="s">
        <v>1079</v>
      </c>
      <c r="O52" s="15"/>
    </row>
    <row r="53" spans="1:15" ht="15" customHeight="1" x14ac:dyDescent="0.2">
      <c r="A53" s="103" t="s">
        <v>393</v>
      </c>
      <c r="B53" s="103" t="s">
        <v>391</v>
      </c>
      <c r="C53" s="104" t="s">
        <v>392</v>
      </c>
      <c r="D53" s="104" t="s">
        <v>770</v>
      </c>
      <c r="E53" s="104"/>
      <c r="F53" s="94"/>
      <c r="G53" s="105" t="s">
        <v>982</v>
      </c>
      <c r="H53" s="305">
        <v>12.5</v>
      </c>
      <c r="I53" s="305">
        <v>12.5</v>
      </c>
      <c r="J53" s="96">
        <f t="shared" si="2"/>
        <v>12.5</v>
      </c>
      <c r="K53" s="306" t="s">
        <v>50</v>
      </c>
      <c r="L53" s="307">
        <v>1</v>
      </c>
      <c r="M53" s="298" t="s">
        <v>49</v>
      </c>
      <c r="N53" s="100" t="s">
        <v>1080</v>
      </c>
      <c r="O53" s="15"/>
    </row>
    <row r="54" spans="1:15" ht="30" customHeight="1" x14ac:dyDescent="0.2">
      <c r="A54" s="103" t="s">
        <v>393</v>
      </c>
      <c r="B54" s="103" t="s">
        <v>391</v>
      </c>
      <c r="C54" s="104" t="s">
        <v>392</v>
      </c>
      <c r="D54" s="104" t="s">
        <v>778</v>
      </c>
      <c r="E54" s="104"/>
      <c r="F54" s="112"/>
      <c r="G54" s="105" t="s">
        <v>981</v>
      </c>
      <c r="H54" s="96">
        <v>8</v>
      </c>
      <c r="I54" s="96">
        <v>12</v>
      </c>
      <c r="J54" s="96">
        <f t="shared" ref="J54" si="4">(I54+H54)/2</f>
        <v>10</v>
      </c>
      <c r="K54" s="311" t="s">
        <v>51</v>
      </c>
      <c r="L54" s="307">
        <v>1</v>
      </c>
      <c r="M54" s="298" t="s">
        <v>49</v>
      </c>
      <c r="N54" s="100"/>
    </row>
    <row r="55" spans="1:15" ht="15" customHeight="1" x14ac:dyDescent="0.2">
      <c r="A55" s="91" t="s">
        <v>393</v>
      </c>
      <c r="B55" s="91" t="s">
        <v>391</v>
      </c>
      <c r="C55" s="101" t="s">
        <v>393</v>
      </c>
      <c r="D55" s="93"/>
      <c r="E55" s="93"/>
      <c r="F55" s="94"/>
      <c r="G55" s="95" t="s">
        <v>251</v>
      </c>
      <c r="H55" s="122"/>
      <c r="I55" s="122"/>
      <c r="J55" s="123"/>
      <c r="K55" s="124"/>
      <c r="L55" s="125"/>
      <c r="M55" s="126"/>
      <c r="N55" s="100"/>
    </row>
    <row r="56" spans="1:15" ht="100.15" customHeight="1" x14ac:dyDescent="0.2">
      <c r="A56" s="606" t="s">
        <v>943</v>
      </c>
      <c r="B56" s="607"/>
      <c r="C56" s="607"/>
      <c r="D56" s="607"/>
      <c r="E56" s="607"/>
      <c r="F56" s="607"/>
      <c r="G56" s="607"/>
      <c r="H56" s="607"/>
      <c r="I56" s="607"/>
      <c r="J56" s="607"/>
      <c r="K56" s="607"/>
      <c r="L56" s="607"/>
      <c r="M56" s="607"/>
      <c r="N56" s="608"/>
    </row>
    <row r="58" spans="1:15" x14ac:dyDescent="0.2">
      <c r="A58" s="30"/>
    </row>
  </sheetData>
  <mergeCells count="9">
    <mergeCell ref="A1:N1"/>
    <mergeCell ref="A56:N56"/>
    <mergeCell ref="A2:E2"/>
    <mergeCell ref="H2:K2"/>
    <mergeCell ref="L2:M2"/>
    <mergeCell ref="H3:J3"/>
    <mergeCell ref="A30:N30"/>
    <mergeCell ref="A22:N22"/>
    <mergeCell ref="A24:N24"/>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8"/>
  <sheetViews>
    <sheetView zoomScaleNormal="100" workbookViewId="0">
      <pane ySplit="4" topLeftCell="A35" activePane="bottomLeft" state="frozen"/>
      <selection activeCell="A3" sqref="A3"/>
      <selection pane="bottomLeft" activeCell="C62" sqref="C62"/>
    </sheetView>
  </sheetViews>
  <sheetFormatPr baseColWidth="10" defaultColWidth="11.42578125" defaultRowHeight="12.75" x14ac:dyDescent="0.2"/>
  <cols>
    <col min="1" max="4" width="3.7109375" style="52" customWidth="1"/>
    <col min="5" max="6" width="3.7109375" style="30" customWidth="1"/>
    <col min="7" max="7" width="50.7109375" style="53" customWidth="1"/>
    <col min="8" max="10" width="7.7109375" style="58" customWidth="1"/>
    <col min="11" max="11" width="7.7109375" style="30" customWidth="1"/>
    <col min="12" max="12" width="7.7109375" style="57" customWidth="1"/>
    <col min="13" max="13" width="7.7109375" style="30" customWidth="1"/>
    <col min="14" max="14" width="50.7109375" style="53" customWidth="1"/>
    <col min="15" max="16384" width="11.42578125" style="30"/>
  </cols>
  <sheetData>
    <row r="1" spans="1:14" ht="18" customHeight="1" x14ac:dyDescent="0.2">
      <c r="A1" s="618" t="s">
        <v>985</v>
      </c>
      <c r="B1" s="619"/>
      <c r="C1" s="619"/>
      <c r="D1" s="619"/>
      <c r="E1" s="619"/>
      <c r="F1" s="619"/>
      <c r="G1" s="619"/>
      <c r="H1" s="619"/>
      <c r="I1" s="619"/>
      <c r="J1" s="619"/>
      <c r="K1" s="619"/>
      <c r="L1" s="619"/>
      <c r="M1" s="619"/>
      <c r="N1" s="620"/>
    </row>
    <row r="2" spans="1:14" s="29" customFormat="1" ht="15" customHeight="1" x14ac:dyDescent="0.2">
      <c r="A2" s="601" t="s">
        <v>0</v>
      </c>
      <c r="B2" s="602"/>
      <c r="C2" s="602"/>
      <c r="D2" s="602"/>
      <c r="E2" s="603"/>
      <c r="F2" s="242" t="s">
        <v>984</v>
      </c>
      <c r="G2" s="242" t="s">
        <v>1</v>
      </c>
      <c r="H2" s="604" t="s">
        <v>3</v>
      </c>
      <c r="I2" s="604"/>
      <c r="J2" s="604"/>
      <c r="K2" s="604"/>
      <c r="L2" s="605" t="s">
        <v>2</v>
      </c>
      <c r="M2" s="605"/>
      <c r="N2" s="243" t="s">
        <v>274</v>
      </c>
    </row>
    <row r="3" spans="1:14" s="29" customFormat="1" ht="15" customHeight="1" x14ac:dyDescent="0.2">
      <c r="A3" s="244"/>
      <c r="B3" s="244"/>
      <c r="C3" s="244"/>
      <c r="D3" s="244"/>
      <c r="E3" s="244"/>
      <c r="F3" s="242"/>
      <c r="G3" s="242"/>
      <c r="H3" s="572" t="s">
        <v>986</v>
      </c>
      <c r="I3" s="573"/>
      <c r="J3" s="574"/>
      <c r="K3" s="86" t="s">
        <v>186</v>
      </c>
      <c r="L3" s="87" t="s">
        <v>986</v>
      </c>
      <c r="M3" s="86" t="s">
        <v>186</v>
      </c>
      <c r="N3" s="245"/>
    </row>
    <row r="4" spans="1:14" s="29" customFormat="1" ht="15" customHeight="1" x14ac:dyDescent="0.2">
      <c r="A4" s="244"/>
      <c r="B4" s="244"/>
      <c r="C4" s="244"/>
      <c r="D4" s="244"/>
      <c r="E4" s="244"/>
      <c r="F4" s="242"/>
      <c r="G4" s="242"/>
      <c r="H4" s="314" t="s">
        <v>276</v>
      </c>
      <c r="I4" s="314" t="s">
        <v>277</v>
      </c>
      <c r="J4" s="314" t="s">
        <v>280</v>
      </c>
      <c r="K4" s="86"/>
      <c r="L4" s="87"/>
      <c r="M4" s="86"/>
      <c r="N4" s="245"/>
    </row>
    <row r="5" spans="1:14" s="23" customFormat="1" ht="15" customHeight="1" x14ac:dyDescent="0.2">
      <c r="A5" s="315" t="s">
        <v>395</v>
      </c>
      <c r="B5" s="315" t="s">
        <v>434</v>
      </c>
      <c r="C5" s="315"/>
      <c r="D5" s="315"/>
      <c r="E5" s="316"/>
      <c r="F5" s="315"/>
      <c r="G5" s="317" t="s">
        <v>672</v>
      </c>
      <c r="H5" s="318"/>
      <c r="I5" s="318"/>
      <c r="J5" s="318"/>
      <c r="K5" s="319"/>
      <c r="L5" s="320"/>
      <c r="M5" s="319"/>
      <c r="N5" s="317"/>
    </row>
    <row r="6" spans="1:14" s="23" customFormat="1" ht="15" customHeight="1" x14ac:dyDescent="0.2">
      <c r="A6" s="315" t="s">
        <v>395</v>
      </c>
      <c r="B6" s="315" t="s">
        <v>434</v>
      </c>
      <c r="C6" s="315" t="s">
        <v>434</v>
      </c>
      <c r="D6" s="315"/>
      <c r="E6" s="316"/>
      <c r="F6" s="315"/>
      <c r="G6" s="317" t="s">
        <v>997</v>
      </c>
      <c r="H6" s="318"/>
      <c r="I6" s="318"/>
      <c r="J6" s="318"/>
      <c r="K6" s="319"/>
      <c r="L6" s="320"/>
      <c r="M6" s="319"/>
      <c r="N6" s="321" t="s">
        <v>880</v>
      </c>
    </row>
    <row r="7" spans="1:14" ht="15" customHeight="1" x14ac:dyDescent="0.2">
      <c r="A7" s="322" t="s">
        <v>395</v>
      </c>
      <c r="B7" s="322" t="s">
        <v>434</v>
      </c>
      <c r="C7" s="322" t="s">
        <v>434</v>
      </c>
      <c r="D7" s="322" t="s">
        <v>434</v>
      </c>
      <c r="E7" s="316"/>
      <c r="F7" s="315"/>
      <c r="G7" s="321" t="s">
        <v>673</v>
      </c>
      <c r="H7" s="323">
        <v>10</v>
      </c>
      <c r="I7" s="323">
        <v>20</v>
      </c>
      <c r="J7" s="323">
        <f t="shared" ref="J7:J8" si="0">(H7+I7)/2</f>
        <v>15</v>
      </c>
      <c r="K7" s="324" t="s">
        <v>50</v>
      </c>
      <c r="L7" s="325">
        <v>1</v>
      </c>
      <c r="M7" s="324" t="s">
        <v>49</v>
      </c>
      <c r="N7" s="321" t="s">
        <v>674</v>
      </c>
    </row>
    <row r="8" spans="1:14" ht="25.5" x14ac:dyDescent="0.2">
      <c r="A8" s="322" t="s">
        <v>395</v>
      </c>
      <c r="B8" s="322" t="s">
        <v>434</v>
      </c>
      <c r="C8" s="322" t="s">
        <v>434</v>
      </c>
      <c r="D8" s="322" t="s">
        <v>391</v>
      </c>
      <c r="E8" s="316"/>
      <c r="F8" s="315"/>
      <c r="G8" s="321" t="s">
        <v>993</v>
      </c>
      <c r="H8" s="323">
        <v>0.8</v>
      </c>
      <c r="I8" s="323">
        <v>1.2</v>
      </c>
      <c r="J8" s="323">
        <f t="shared" si="0"/>
        <v>1</v>
      </c>
      <c r="K8" s="323" t="s">
        <v>386</v>
      </c>
      <c r="L8" s="325">
        <v>1</v>
      </c>
      <c r="M8" s="324" t="s">
        <v>49</v>
      </c>
      <c r="N8" s="321" t="s">
        <v>1010</v>
      </c>
    </row>
    <row r="9" spans="1:14" s="23" customFormat="1" ht="15" customHeight="1" x14ac:dyDescent="0.2">
      <c r="A9" s="322" t="s">
        <v>395</v>
      </c>
      <c r="B9" s="322" t="s">
        <v>434</v>
      </c>
      <c r="C9" s="322" t="s">
        <v>434</v>
      </c>
      <c r="D9" s="322" t="s">
        <v>392</v>
      </c>
      <c r="E9" s="316"/>
      <c r="F9" s="315"/>
      <c r="G9" s="321" t="s">
        <v>675</v>
      </c>
      <c r="H9" s="323"/>
      <c r="I9" s="323"/>
      <c r="J9" s="323"/>
      <c r="K9" s="324"/>
      <c r="L9" s="325"/>
      <c r="M9" s="324"/>
      <c r="N9" s="321" t="s">
        <v>892</v>
      </c>
    </row>
    <row r="10" spans="1:14" ht="45" customHeight="1" x14ac:dyDescent="0.2">
      <c r="A10" s="322" t="s">
        <v>395</v>
      </c>
      <c r="B10" s="322" t="s">
        <v>434</v>
      </c>
      <c r="C10" s="322" t="s">
        <v>434</v>
      </c>
      <c r="D10" s="322" t="s">
        <v>393</v>
      </c>
      <c r="E10" s="316"/>
      <c r="F10" s="315"/>
      <c r="G10" s="321" t="s">
        <v>677</v>
      </c>
      <c r="H10" s="323">
        <v>16</v>
      </c>
      <c r="I10" s="323">
        <v>20</v>
      </c>
      <c r="J10" s="323">
        <f t="shared" ref="J10:J16" si="1">(H10+I10)/2</f>
        <v>18</v>
      </c>
      <c r="K10" s="324" t="s">
        <v>50</v>
      </c>
      <c r="L10" s="325">
        <v>1</v>
      </c>
      <c r="M10" s="324" t="s">
        <v>49</v>
      </c>
      <c r="N10" s="321" t="s">
        <v>1008</v>
      </c>
    </row>
    <row r="11" spans="1:14" ht="15" customHeight="1" x14ac:dyDescent="0.2">
      <c r="A11" s="322" t="s">
        <v>395</v>
      </c>
      <c r="B11" s="322" t="s">
        <v>434</v>
      </c>
      <c r="C11" s="322" t="s">
        <v>434</v>
      </c>
      <c r="D11" s="322" t="s">
        <v>400</v>
      </c>
      <c r="E11" s="316"/>
      <c r="F11" s="315"/>
      <c r="G11" s="321" t="s">
        <v>998</v>
      </c>
      <c r="H11" s="323">
        <v>30</v>
      </c>
      <c r="I11" s="323">
        <v>40</v>
      </c>
      <c r="J11" s="323">
        <f>(H11+I11)/2</f>
        <v>35</v>
      </c>
      <c r="K11" s="324" t="s">
        <v>238</v>
      </c>
      <c r="L11" s="325">
        <v>1</v>
      </c>
      <c r="M11" s="324" t="s">
        <v>49</v>
      </c>
      <c r="N11" s="321"/>
    </row>
    <row r="12" spans="1:14" ht="30" customHeight="1" x14ac:dyDescent="0.2">
      <c r="A12" s="322" t="s">
        <v>395</v>
      </c>
      <c r="B12" s="322" t="s">
        <v>434</v>
      </c>
      <c r="C12" s="322" t="s">
        <v>434</v>
      </c>
      <c r="D12" s="322" t="s">
        <v>395</v>
      </c>
      <c r="E12" s="316"/>
      <c r="F12" s="315"/>
      <c r="G12" s="321" t="s">
        <v>994</v>
      </c>
      <c r="H12" s="323">
        <v>1</v>
      </c>
      <c r="I12" s="323">
        <v>3</v>
      </c>
      <c r="J12" s="323">
        <f t="shared" si="1"/>
        <v>2</v>
      </c>
      <c r="K12" s="324" t="s">
        <v>51</v>
      </c>
      <c r="L12" s="325">
        <v>1</v>
      </c>
      <c r="M12" s="324" t="s">
        <v>49</v>
      </c>
      <c r="N12" s="321" t="s">
        <v>996</v>
      </c>
    </row>
    <row r="13" spans="1:14" ht="15" customHeight="1" x14ac:dyDescent="0.2">
      <c r="A13" s="322" t="s">
        <v>395</v>
      </c>
      <c r="B13" s="322" t="s">
        <v>434</v>
      </c>
      <c r="C13" s="322" t="s">
        <v>434</v>
      </c>
      <c r="D13" s="322" t="s">
        <v>397</v>
      </c>
      <c r="E13" s="316"/>
      <c r="F13" s="315"/>
      <c r="G13" s="321" t="s">
        <v>995</v>
      </c>
      <c r="H13" s="323">
        <v>1</v>
      </c>
      <c r="I13" s="323">
        <v>3</v>
      </c>
      <c r="J13" s="323">
        <f t="shared" si="1"/>
        <v>2</v>
      </c>
      <c r="K13" s="324" t="s">
        <v>51</v>
      </c>
      <c r="L13" s="325">
        <v>1</v>
      </c>
      <c r="M13" s="324" t="s">
        <v>49</v>
      </c>
      <c r="N13" s="321"/>
    </row>
    <row r="14" spans="1:14" ht="15" customHeight="1" x14ac:dyDescent="0.2">
      <c r="A14" s="322" t="s">
        <v>395</v>
      </c>
      <c r="B14" s="322" t="s">
        <v>434</v>
      </c>
      <c r="C14" s="322" t="s">
        <v>434</v>
      </c>
      <c r="D14" s="322" t="s">
        <v>401</v>
      </c>
      <c r="E14" s="316"/>
      <c r="F14" s="315"/>
      <c r="G14" s="321" t="s">
        <v>867</v>
      </c>
      <c r="H14" s="323">
        <v>8</v>
      </c>
      <c r="I14" s="323">
        <v>12</v>
      </c>
      <c r="J14" s="323">
        <f t="shared" si="1"/>
        <v>10</v>
      </c>
      <c r="K14" s="324" t="s">
        <v>50</v>
      </c>
      <c r="L14" s="325">
        <v>1</v>
      </c>
      <c r="M14" s="324" t="s">
        <v>49</v>
      </c>
      <c r="N14" s="321" t="s">
        <v>868</v>
      </c>
    </row>
    <row r="15" spans="1:14" ht="51" x14ac:dyDescent="0.2">
      <c r="A15" s="322" t="s">
        <v>395</v>
      </c>
      <c r="B15" s="322" t="s">
        <v>434</v>
      </c>
      <c r="C15" s="322" t="s">
        <v>434</v>
      </c>
      <c r="D15" s="322" t="s">
        <v>402</v>
      </c>
      <c r="E15" s="316"/>
      <c r="F15" s="315"/>
      <c r="G15" s="321" t="s">
        <v>678</v>
      </c>
      <c r="H15" s="323">
        <v>5</v>
      </c>
      <c r="I15" s="323">
        <v>10</v>
      </c>
      <c r="J15" s="323">
        <f t="shared" si="1"/>
        <v>7.5</v>
      </c>
      <c r="K15" s="324" t="s">
        <v>50</v>
      </c>
      <c r="L15" s="325">
        <v>1</v>
      </c>
      <c r="M15" s="324" t="s">
        <v>49</v>
      </c>
      <c r="N15" s="321" t="s">
        <v>999</v>
      </c>
    </row>
    <row r="16" spans="1:14" s="54" customFormat="1" ht="30" customHeight="1" x14ac:dyDescent="0.2">
      <c r="A16" s="322" t="s">
        <v>395</v>
      </c>
      <c r="B16" s="322" t="s">
        <v>434</v>
      </c>
      <c r="C16" s="322" t="s">
        <v>434</v>
      </c>
      <c r="D16" s="322" t="s">
        <v>403</v>
      </c>
      <c r="E16" s="316"/>
      <c r="F16" s="315"/>
      <c r="G16" s="321" t="s">
        <v>870</v>
      </c>
      <c r="H16" s="323">
        <v>4</v>
      </c>
      <c r="I16" s="323">
        <v>4</v>
      </c>
      <c r="J16" s="323">
        <f t="shared" si="1"/>
        <v>4</v>
      </c>
      <c r="K16" s="324" t="s">
        <v>50</v>
      </c>
      <c r="L16" s="325">
        <v>1</v>
      </c>
      <c r="M16" s="324" t="s">
        <v>49</v>
      </c>
      <c r="N16" s="321" t="s">
        <v>1000</v>
      </c>
    </row>
    <row r="17" spans="1:14" ht="30" customHeight="1" x14ac:dyDescent="0.2">
      <c r="A17" s="315" t="s">
        <v>395</v>
      </c>
      <c r="B17" s="315" t="s">
        <v>434</v>
      </c>
      <c r="C17" s="315" t="s">
        <v>391</v>
      </c>
      <c r="D17" s="315"/>
      <c r="E17" s="316"/>
      <c r="F17" s="315"/>
      <c r="G17" s="317" t="s">
        <v>679</v>
      </c>
      <c r="H17" s="318"/>
      <c r="I17" s="318"/>
      <c r="J17" s="318"/>
      <c r="K17" s="319"/>
      <c r="L17" s="320"/>
      <c r="M17" s="319"/>
      <c r="N17" s="321" t="s">
        <v>1007</v>
      </c>
    </row>
    <row r="18" spans="1:14" s="64" customFormat="1" ht="30" customHeight="1" x14ac:dyDescent="0.2">
      <c r="A18" s="322" t="s">
        <v>395</v>
      </c>
      <c r="B18" s="322" t="s">
        <v>434</v>
      </c>
      <c r="C18" s="322" t="s">
        <v>391</v>
      </c>
      <c r="D18" s="322" t="s">
        <v>434</v>
      </c>
      <c r="E18" s="316"/>
      <c r="F18" s="315"/>
      <c r="G18" s="321" t="s">
        <v>871</v>
      </c>
      <c r="H18" s="323">
        <v>8</v>
      </c>
      <c r="I18" s="323">
        <v>12</v>
      </c>
      <c r="J18" s="323">
        <f t="shared" ref="J18:J31" si="2">(H18+I18)/2</f>
        <v>10</v>
      </c>
      <c r="K18" s="324" t="s">
        <v>50</v>
      </c>
      <c r="L18" s="325">
        <v>1</v>
      </c>
      <c r="M18" s="324" t="s">
        <v>49</v>
      </c>
      <c r="N18" s="321" t="s">
        <v>886</v>
      </c>
    </row>
    <row r="19" spans="1:14" ht="15" customHeight="1" x14ac:dyDescent="0.2">
      <c r="A19" s="322" t="s">
        <v>395</v>
      </c>
      <c r="B19" s="322" t="s">
        <v>434</v>
      </c>
      <c r="C19" s="322" t="s">
        <v>391</v>
      </c>
      <c r="D19" s="322" t="s">
        <v>391</v>
      </c>
      <c r="E19" s="316"/>
      <c r="F19" s="315"/>
      <c r="G19" s="321" t="s">
        <v>680</v>
      </c>
      <c r="H19" s="323">
        <v>6</v>
      </c>
      <c r="I19" s="323">
        <v>8</v>
      </c>
      <c r="J19" s="323">
        <f t="shared" si="2"/>
        <v>7</v>
      </c>
      <c r="K19" s="324" t="s">
        <v>50</v>
      </c>
      <c r="L19" s="325">
        <v>1</v>
      </c>
      <c r="M19" s="324" t="s">
        <v>49</v>
      </c>
      <c r="N19" s="321" t="s">
        <v>681</v>
      </c>
    </row>
    <row r="20" spans="1:14" ht="30" customHeight="1" x14ac:dyDescent="0.2">
      <c r="A20" s="322" t="s">
        <v>395</v>
      </c>
      <c r="B20" s="322" t="s">
        <v>434</v>
      </c>
      <c r="C20" s="322" t="s">
        <v>391</v>
      </c>
      <c r="D20" s="322" t="s">
        <v>392</v>
      </c>
      <c r="E20" s="316"/>
      <c r="F20" s="315"/>
      <c r="G20" s="321" t="s">
        <v>682</v>
      </c>
      <c r="H20" s="323">
        <v>5</v>
      </c>
      <c r="I20" s="323">
        <v>7</v>
      </c>
      <c r="J20" s="323">
        <f t="shared" si="2"/>
        <v>6</v>
      </c>
      <c r="K20" s="324" t="s">
        <v>50</v>
      </c>
      <c r="L20" s="325">
        <v>1</v>
      </c>
      <c r="M20" s="324" t="s">
        <v>49</v>
      </c>
      <c r="N20" s="321" t="s">
        <v>887</v>
      </c>
    </row>
    <row r="21" spans="1:14" ht="15" customHeight="1" x14ac:dyDescent="0.2">
      <c r="A21" s="322" t="s">
        <v>395</v>
      </c>
      <c r="B21" s="322" t="s">
        <v>434</v>
      </c>
      <c r="C21" s="322" t="s">
        <v>391</v>
      </c>
      <c r="D21" s="322" t="s">
        <v>393</v>
      </c>
      <c r="E21" s="316"/>
      <c r="F21" s="315"/>
      <c r="G21" s="321" t="s">
        <v>872</v>
      </c>
      <c r="H21" s="323">
        <v>10</v>
      </c>
      <c r="I21" s="323">
        <v>12</v>
      </c>
      <c r="J21" s="323">
        <f t="shared" ref="J21:J23" si="3">(H21+I21)/2</f>
        <v>11</v>
      </c>
      <c r="K21" s="324" t="s">
        <v>50</v>
      </c>
      <c r="L21" s="325">
        <v>1</v>
      </c>
      <c r="M21" s="324" t="s">
        <v>49</v>
      </c>
      <c r="N21" s="321" t="s">
        <v>359</v>
      </c>
    </row>
    <row r="22" spans="1:14" ht="15" customHeight="1" x14ac:dyDescent="0.2">
      <c r="A22" s="322" t="s">
        <v>395</v>
      </c>
      <c r="B22" s="322" t="s">
        <v>434</v>
      </c>
      <c r="C22" s="322" t="s">
        <v>391</v>
      </c>
      <c r="D22" s="322" t="s">
        <v>395</v>
      </c>
      <c r="E22" s="316"/>
      <c r="F22" s="315"/>
      <c r="G22" s="321" t="s">
        <v>882</v>
      </c>
      <c r="H22" s="323">
        <v>2</v>
      </c>
      <c r="I22" s="323">
        <v>4</v>
      </c>
      <c r="J22" s="323">
        <f t="shared" si="3"/>
        <v>3</v>
      </c>
      <c r="K22" s="324" t="s">
        <v>50</v>
      </c>
      <c r="L22" s="325">
        <v>1</v>
      </c>
      <c r="M22" s="324" t="s">
        <v>49</v>
      </c>
      <c r="N22" s="321" t="s">
        <v>888</v>
      </c>
    </row>
    <row r="23" spans="1:14" ht="15" customHeight="1" x14ac:dyDescent="0.2">
      <c r="A23" s="322" t="s">
        <v>395</v>
      </c>
      <c r="B23" s="322" t="s">
        <v>434</v>
      </c>
      <c r="C23" s="322" t="s">
        <v>391</v>
      </c>
      <c r="D23" s="322" t="s">
        <v>397</v>
      </c>
      <c r="E23" s="316"/>
      <c r="F23" s="315"/>
      <c r="G23" s="321" t="s">
        <v>883</v>
      </c>
      <c r="H23" s="323">
        <v>2</v>
      </c>
      <c r="I23" s="323">
        <v>3</v>
      </c>
      <c r="J23" s="323">
        <f t="shared" si="3"/>
        <v>2.5</v>
      </c>
      <c r="K23" s="324" t="s">
        <v>51</v>
      </c>
      <c r="L23" s="325">
        <v>1</v>
      </c>
      <c r="M23" s="324" t="s">
        <v>49</v>
      </c>
      <c r="N23" s="321" t="s">
        <v>884</v>
      </c>
    </row>
    <row r="24" spans="1:14" ht="45" customHeight="1" x14ac:dyDescent="0.2">
      <c r="A24" s="322" t="s">
        <v>395</v>
      </c>
      <c r="B24" s="322" t="s">
        <v>434</v>
      </c>
      <c r="C24" s="322" t="s">
        <v>391</v>
      </c>
      <c r="D24" s="322" t="s">
        <v>400</v>
      </c>
      <c r="E24" s="316"/>
      <c r="F24" s="315"/>
      <c r="G24" s="321" t="s">
        <v>683</v>
      </c>
      <c r="H24" s="323">
        <v>2</v>
      </c>
      <c r="I24" s="323">
        <v>8</v>
      </c>
      <c r="J24" s="323">
        <f t="shared" si="2"/>
        <v>5</v>
      </c>
      <c r="K24" s="324" t="s">
        <v>238</v>
      </c>
      <c r="L24" s="325">
        <v>1</v>
      </c>
      <c r="M24" s="324" t="s">
        <v>49</v>
      </c>
      <c r="N24" s="321" t="s">
        <v>1014</v>
      </c>
    </row>
    <row r="25" spans="1:14" ht="45" customHeight="1" x14ac:dyDescent="0.2">
      <c r="A25" s="322" t="s">
        <v>395</v>
      </c>
      <c r="B25" s="322" t="s">
        <v>434</v>
      </c>
      <c r="C25" s="322" t="s">
        <v>391</v>
      </c>
      <c r="D25" s="322" t="s">
        <v>401</v>
      </c>
      <c r="E25" s="316"/>
      <c r="F25" s="315"/>
      <c r="G25" s="321" t="s">
        <v>873</v>
      </c>
      <c r="H25" s="323">
        <v>6</v>
      </c>
      <c r="I25" s="323">
        <v>10</v>
      </c>
      <c r="J25" s="323">
        <f t="shared" si="2"/>
        <v>8</v>
      </c>
      <c r="K25" s="324" t="s">
        <v>50</v>
      </c>
      <c r="L25" s="325">
        <v>1</v>
      </c>
      <c r="M25" s="324" t="s">
        <v>49</v>
      </c>
      <c r="N25" s="321" t="s">
        <v>1011</v>
      </c>
    </row>
    <row r="26" spans="1:14" ht="15" customHeight="1" x14ac:dyDescent="0.2">
      <c r="A26" s="322" t="s">
        <v>395</v>
      </c>
      <c r="B26" s="322" t="s">
        <v>434</v>
      </c>
      <c r="C26" s="322" t="s">
        <v>391</v>
      </c>
      <c r="D26" s="322" t="s">
        <v>402</v>
      </c>
      <c r="E26" s="316"/>
      <c r="F26" s="315"/>
      <c r="G26" s="321" t="s">
        <v>874</v>
      </c>
      <c r="H26" s="323">
        <v>4</v>
      </c>
      <c r="I26" s="323">
        <v>5</v>
      </c>
      <c r="J26" s="323">
        <f t="shared" si="2"/>
        <v>4.5</v>
      </c>
      <c r="K26" s="324" t="s">
        <v>51</v>
      </c>
      <c r="L26" s="325">
        <v>1</v>
      </c>
      <c r="M26" s="324" t="s">
        <v>49</v>
      </c>
      <c r="N26" s="321" t="s">
        <v>1012</v>
      </c>
    </row>
    <row r="27" spans="1:14" ht="15" customHeight="1" x14ac:dyDescent="0.2">
      <c r="A27" s="322" t="s">
        <v>395</v>
      </c>
      <c r="B27" s="322" t="s">
        <v>434</v>
      </c>
      <c r="C27" s="322" t="s">
        <v>391</v>
      </c>
      <c r="D27" s="322" t="s">
        <v>403</v>
      </c>
      <c r="E27" s="316"/>
      <c r="F27" s="315"/>
      <c r="G27" s="321" t="s">
        <v>875</v>
      </c>
      <c r="H27" s="323">
        <v>3</v>
      </c>
      <c r="I27" s="323">
        <v>5</v>
      </c>
      <c r="J27" s="323">
        <f t="shared" si="2"/>
        <v>4</v>
      </c>
      <c r="K27" s="324" t="s">
        <v>50</v>
      </c>
      <c r="L27" s="325">
        <v>1</v>
      </c>
      <c r="M27" s="324" t="s">
        <v>49</v>
      </c>
      <c r="N27" s="321" t="s">
        <v>1013</v>
      </c>
    </row>
    <row r="28" spans="1:14" ht="30" customHeight="1" x14ac:dyDescent="0.2">
      <c r="A28" s="322" t="s">
        <v>395</v>
      </c>
      <c r="B28" s="322" t="s">
        <v>434</v>
      </c>
      <c r="C28" s="322" t="s">
        <v>391</v>
      </c>
      <c r="D28" s="322" t="s">
        <v>404</v>
      </c>
      <c r="E28" s="316"/>
      <c r="F28" s="315"/>
      <c r="G28" s="321" t="s">
        <v>684</v>
      </c>
      <c r="H28" s="323">
        <v>1.1000000000000001</v>
      </c>
      <c r="I28" s="323">
        <v>2.2999999999999998</v>
      </c>
      <c r="J28" s="323">
        <f t="shared" si="2"/>
        <v>1.7</v>
      </c>
      <c r="K28" s="324" t="s">
        <v>50</v>
      </c>
      <c r="L28" s="325">
        <v>1</v>
      </c>
      <c r="M28" s="324" t="s">
        <v>49</v>
      </c>
      <c r="N28" s="321" t="s">
        <v>1009</v>
      </c>
    </row>
    <row r="29" spans="1:14" ht="15" customHeight="1" x14ac:dyDescent="0.2">
      <c r="A29" s="322" t="s">
        <v>395</v>
      </c>
      <c r="B29" s="322" t="s">
        <v>434</v>
      </c>
      <c r="C29" s="322" t="s">
        <v>391</v>
      </c>
      <c r="D29" s="322" t="s">
        <v>769</v>
      </c>
      <c r="E29" s="316"/>
      <c r="F29" s="315"/>
      <c r="G29" s="321" t="s">
        <v>685</v>
      </c>
      <c r="H29" s="323">
        <v>0.1</v>
      </c>
      <c r="I29" s="323">
        <v>0.3</v>
      </c>
      <c r="J29" s="323">
        <f t="shared" si="2"/>
        <v>0.2</v>
      </c>
      <c r="K29" s="324" t="s">
        <v>51</v>
      </c>
      <c r="L29" s="325">
        <v>1</v>
      </c>
      <c r="M29" s="324" t="s">
        <v>49</v>
      </c>
      <c r="N29" s="321" t="s">
        <v>889</v>
      </c>
    </row>
    <row r="30" spans="1:14" s="54" customFormat="1" ht="15" customHeight="1" x14ac:dyDescent="0.2">
      <c r="A30" s="322" t="s">
        <v>395</v>
      </c>
      <c r="B30" s="322" t="s">
        <v>434</v>
      </c>
      <c r="C30" s="322" t="s">
        <v>391</v>
      </c>
      <c r="D30" s="322" t="s">
        <v>770</v>
      </c>
      <c r="E30" s="316"/>
      <c r="F30" s="315"/>
      <c r="G30" s="321" t="s">
        <v>876</v>
      </c>
      <c r="H30" s="323">
        <v>2</v>
      </c>
      <c r="I30" s="323">
        <v>2</v>
      </c>
      <c r="J30" s="323">
        <f t="shared" si="2"/>
        <v>2</v>
      </c>
      <c r="K30" s="324" t="s">
        <v>50</v>
      </c>
      <c r="L30" s="325">
        <v>1</v>
      </c>
      <c r="M30" s="324" t="s">
        <v>49</v>
      </c>
      <c r="N30" s="321" t="s">
        <v>676</v>
      </c>
    </row>
    <row r="31" spans="1:14" s="54" customFormat="1" ht="15" customHeight="1" x14ac:dyDescent="0.2">
      <c r="A31" s="322" t="s">
        <v>395</v>
      </c>
      <c r="B31" s="322" t="s">
        <v>434</v>
      </c>
      <c r="C31" s="322" t="s">
        <v>391</v>
      </c>
      <c r="D31" s="322" t="s">
        <v>778</v>
      </c>
      <c r="E31" s="316"/>
      <c r="F31" s="315"/>
      <c r="G31" s="321" t="s">
        <v>885</v>
      </c>
      <c r="H31" s="323">
        <v>2</v>
      </c>
      <c r="I31" s="323">
        <v>3</v>
      </c>
      <c r="J31" s="323">
        <f t="shared" si="2"/>
        <v>2.5</v>
      </c>
      <c r="K31" s="324" t="s">
        <v>50</v>
      </c>
      <c r="L31" s="325">
        <v>1</v>
      </c>
      <c r="M31" s="324" t="s">
        <v>49</v>
      </c>
      <c r="N31" s="321"/>
    </row>
    <row r="32" spans="1:14" s="54" customFormat="1" ht="26.25" customHeight="1" x14ac:dyDescent="0.2">
      <c r="A32" s="321" t="s">
        <v>395</v>
      </c>
      <c r="B32" s="321" t="s">
        <v>434</v>
      </c>
      <c r="C32" s="321" t="s">
        <v>391</v>
      </c>
      <c r="D32" s="321" t="s">
        <v>779</v>
      </c>
      <c r="E32" s="321"/>
      <c r="F32" s="321"/>
      <c r="G32" s="321" t="s">
        <v>893</v>
      </c>
      <c r="H32" s="323">
        <v>11</v>
      </c>
      <c r="I32" s="323">
        <v>13</v>
      </c>
      <c r="J32" s="323">
        <f>(I32+H32)/2</f>
        <v>12</v>
      </c>
      <c r="K32" s="324" t="s">
        <v>50</v>
      </c>
      <c r="L32" s="325">
        <v>1</v>
      </c>
      <c r="M32" s="324" t="s">
        <v>49</v>
      </c>
      <c r="N32" s="321" t="s">
        <v>1095</v>
      </c>
    </row>
    <row r="33" spans="1:14" s="54" customFormat="1" ht="24" customHeight="1" x14ac:dyDescent="0.2">
      <c r="A33" s="321" t="s">
        <v>395</v>
      </c>
      <c r="B33" s="321" t="s">
        <v>434</v>
      </c>
      <c r="C33" s="321" t="s">
        <v>391</v>
      </c>
      <c r="D33" s="321" t="s">
        <v>780</v>
      </c>
      <c r="E33" s="321"/>
      <c r="F33" s="321"/>
      <c r="G33" s="321" t="s">
        <v>894</v>
      </c>
      <c r="H33" s="323">
        <v>4</v>
      </c>
      <c r="I33" s="323">
        <v>6</v>
      </c>
      <c r="J33" s="323">
        <f>(I33+H33)/2</f>
        <v>5</v>
      </c>
      <c r="K33" s="324" t="s">
        <v>1096</v>
      </c>
      <c r="L33" s="325">
        <v>1</v>
      </c>
      <c r="M33" s="324" t="s">
        <v>49</v>
      </c>
      <c r="N33" s="321" t="s">
        <v>1097</v>
      </c>
    </row>
    <row r="34" spans="1:14" ht="15" customHeight="1" x14ac:dyDescent="0.2">
      <c r="A34" s="113"/>
      <c r="B34" s="113"/>
      <c r="C34" s="113"/>
      <c r="D34" s="113"/>
      <c r="E34" s="114"/>
      <c r="F34" s="115"/>
      <c r="G34" s="116"/>
      <c r="H34" s="326"/>
      <c r="I34" s="327"/>
      <c r="J34" s="327"/>
      <c r="K34" s="327"/>
      <c r="L34" s="328"/>
      <c r="M34" s="119"/>
      <c r="N34" s="120"/>
    </row>
    <row r="35" spans="1:14" ht="15" customHeight="1" x14ac:dyDescent="0.2">
      <c r="A35" s="315" t="s">
        <v>395</v>
      </c>
      <c r="B35" s="315" t="s">
        <v>391</v>
      </c>
      <c r="C35" s="315"/>
      <c r="D35" s="315"/>
      <c r="E35" s="316"/>
      <c r="F35" s="315"/>
      <c r="G35" s="317" t="s">
        <v>686</v>
      </c>
      <c r="H35" s="318"/>
      <c r="I35" s="318"/>
      <c r="J35" s="318"/>
      <c r="K35" s="319"/>
      <c r="L35" s="320"/>
      <c r="M35" s="319"/>
      <c r="N35" s="321" t="s">
        <v>1006</v>
      </c>
    </row>
    <row r="36" spans="1:14" ht="45" customHeight="1" x14ac:dyDescent="0.2">
      <c r="A36" s="322" t="s">
        <v>395</v>
      </c>
      <c r="B36" s="322" t="s">
        <v>391</v>
      </c>
      <c r="C36" s="322" t="s">
        <v>434</v>
      </c>
      <c r="D36" s="322" t="s">
        <v>434</v>
      </c>
      <c r="E36" s="316"/>
      <c r="F36" s="315"/>
      <c r="G36" s="321" t="s">
        <v>687</v>
      </c>
      <c r="H36" s="323">
        <v>5</v>
      </c>
      <c r="I36" s="323">
        <v>7</v>
      </c>
      <c r="J36" s="323">
        <f t="shared" ref="J36:J38" si="4">(H36+I36)/2</f>
        <v>6</v>
      </c>
      <c r="K36" s="324" t="s">
        <v>238</v>
      </c>
      <c r="L36" s="325">
        <v>1</v>
      </c>
      <c r="M36" s="324" t="s">
        <v>49</v>
      </c>
      <c r="N36" s="321" t="s">
        <v>1001</v>
      </c>
    </row>
    <row r="37" spans="1:14" ht="15" customHeight="1" x14ac:dyDescent="0.2">
      <c r="A37" s="322" t="s">
        <v>395</v>
      </c>
      <c r="B37" s="322" t="s">
        <v>391</v>
      </c>
      <c r="C37" s="322" t="s">
        <v>434</v>
      </c>
      <c r="D37" s="322" t="s">
        <v>391</v>
      </c>
      <c r="E37" s="316"/>
      <c r="F37" s="315"/>
      <c r="G37" s="321" t="s">
        <v>688</v>
      </c>
      <c r="H37" s="323">
        <v>0.1</v>
      </c>
      <c r="I37" s="323">
        <v>0.2</v>
      </c>
      <c r="J37" s="323">
        <f t="shared" si="4"/>
        <v>0.15000000000000002</v>
      </c>
      <c r="K37" s="324" t="s">
        <v>51</v>
      </c>
      <c r="L37" s="325">
        <v>1</v>
      </c>
      <c r="M37" s="324" t="s">
        <v>49</v>
      </c>
      <c r="N37" s="321" t="s">
        <v>1005</v>
      </c>
    </row>
    <row r="38" spans="1:14" ht="15" customHeight="1" x14ac:dyDescent="0.2">
      <c r="A38" s="322" t="s">
        <v>395</v>
      </c>
      <c r="B38" s="322" t="s">
        <v>391</v>
      </c>
      <c r="C38" s="322" t="s">
        <v>434</v>
      </c>
      <c r="D38" s="322" t="s">
        <v>392</v>
      </c>
      <c r="E38" s="316"/>
      <c r="F38" s="315"/>
      <c r="G38" s="321" t="s">
        <v>689</v>
      </c>
      <c r="H38" s="323">
        <v>2.5</v>
      </c>
      <c r="I38" s="323">
        <v>5</v>
      </c>
      <c r="J38" s="323">
        <f t="shared" si="4"/>
        <v>3.75</v>
      </c>
      <c r="K38" s="324" t="s">
        <v>238</v>
      </c>
      <c r="L38" s="325">
        <v>1</v>
      </c>
      <c r="M38" s="324" t="s">
        <v>49</v>
      </c>
      <c r="N38" s="321"/>
    </row>
    <row r="39" spans="1:14" ht="15" customHeight="1" x14ac:dyDescent="0.2">
      <c r="A39" s="113"/>
      <c r="B39" s="113"/>
      <c r="C39" s="113"/>
      <c r="D39" s="113"/>
      <c r="E39" s="114"/>
      <c r="F39" s="115"/>
      <c r="G39" s="116"/>
      <c r="H39" s="326"/>
      <c r="I39" s="327"/>
      <c r="J39" s="327"/>
      <c r="K39" s="327"/>
      <c r="L39" s="328"/>
      <c r="M39" s="119"/>
      <c r="N39" s="120"/>
    </row>
    <row r="40" spans="1:14" ht="15" customHeight="1" x14ac:dyDescent="0.2">
      <c r="A40" s="315" t="s">
        <v>395</v>
      </c>
      <c r="B40" s="315" t="s">
        <v>392</v>
      </c>
      <c r="C40" s="315"/>
      <c r="D40" s="315"/>
      <c r="E40" s="316"/>
      <c r="F40" s="315"/>
      <c r="G40" s="317" t="s">
        <v>690</v>
      </c>
      <c r="H40" s="318"/>
      <c r="I40" s="318"/>
      <c r="J40" s="318"/>
      <c r="K40" s="319"/>
      <c r="L40" s="320"/>
      <c r="M40" s="319"/>
      <c r="N40" s="317"/>
    </row>
    <row r="41" spans="1:14" ht="30" customHeight="1" x14ac:dyDescent="0.2">
      <c r="A41" s="322" t="s">
        <v>395</v>
      </c>
      <c r="B41" s="322" t="s">
        <v>392</v>
      </c>
      <c r="C41" s="322" t="s">
        <v>434</v>
      </c>
      <c r="D41" s="322" t="s">
        <v>434</v>
      </c>
      <c r="E41" s="316"/>
      <c r="F41" s="315"/>
      <c r="G41" s="321" t="s">
        <v>691</v>
      </c>
      <c r="H41" s="323"/>
      <c r="I41" s="323"/>
      <c r="J41" s="323"/>
      <c r="K41" s="324"/>
      <c r="L41" s="325"/>
      <c r="M41" s="324"/>
      <c r="N41" s="321" t="s">
        <v>1002</v>
      </c>
    </row>
    <row r="42" spans="1:14" ht="30" customHeight="1" x14ac:dyDescent="0.2">
      <c r="A42" s="322" t="s">
        <v>395</v>
      </c>
      <c r="B42" s="322" t="s">
        <v>392</v>
      </c>
      <c r="C42" s="322" t="s">
        <v>434</v>
      </c>
      <c r="D42" s="322" t="s">
        <v>391</v>
      </c>
      <c r="E42" s="316"/>
      <c r="F42" s="315"/>
      <c r="G42" s="321" t="s">
        <v>406</v>
      </c>
      <c r="H42" s="323"/>
      <c r="I42" s="323"/>
      <c r="J42" s="323"/>
      <c r="K42" s="324"/>
      <c r="L42" s="325"/>
      <c r="M42" s="324"/>
      <c r="N42" s="321" t="s">
        <v>1003</v>
      </c>
    </row>
    <row r="43" spans="1:14" ht="30" customHeight="1" x14ac:dyDescent="0.2">
      <c r="A43" s="322" t="s">
        <v>395</v>
      </c>
      <c r="B43" s="322" t="s">
        <v>392</v>
      </c>
      <c r="C43" s="322" t="s">
        <v>434</v>
      </c>
      <c r="D43" s="322" t="s">
        <v>392</v>
      </c>
      <c r="E43" s="316"/>
      <c r="F43" s="315"/>
      <c r="G43" s="321" t="s">
        <v>692</v>
      </c>
      <c r="H43" s="323"/>
      <c r="I43" s="323"/>
      <c r="J43" s="323"/>
      <c r="K43" s="324"/>
      <c r="L43" s="325"/>
      <c r="M43" s="324"/>
      <c r="N43" s="321" t="s">
        <v>890</v>
      </c>
    </row>
    <row r="44" spans="1:14" ht="15" customHeight="1" x14ac:dyDescent="0.2">
      <c r="A44" s="322" t="s">
        <v>395</v>
      </c>
      <c r="B44" s="322" t="s">
        <v>392</v>
      </c>
      <c r="C44" s="322" t="s">
        <v>434</v>
      </c>
      <c r="D44" s="322" t="s">
        <v>393</v>
      </c>
      <c r="E44" s="316"/>
      <c r="F44" s="315"/>
      <c r="G44" s="321" t="s">
        <v>693</v>
      </c>
      <c r="H44" s="323">
        <v>1</v>
      </c>
      <c r="I44" s="323">
        <v>1</v>
      </c>
      <c r="J44" s="323">
        <f t="shared" ref="J44:J48" si="5">(I44+H44)/2</f>
        <v>1</v>
      </c>
      <c r="K44" s="324" t="s">
        <v>51</v>
      </c>
      <c r="L44" s="325">
        <v>8</v>
      </c>
      <c r="M44" s="324" t="s">
        <v>49</v>
      </c>
      <c r="N44" s="321" t="s">
        <v>877</v>
      </c>
    </row>
    <row r="45" spans="1:14" ht="30" customHeight="1" x14ac:dyDescent="0.2">
      <c r="A45" s="322" t="s">
        <v>395</v>
      </c>
      <c r="B45" s="322" t="s">
        <v>392</v>
      </c>
      <c r="C45" s="322" t="s">
        <v>434</v>
      </c>
      <c r="D45" s="322" t="s">
        <v>395</v>
      </c>
      <c r="E45" s="316"/>
      <c r="F45" s="315"/>
      <c r="G45" s="321" t="s">
        <v>694</v>
      </c>
      <c r="H45" s="323">
        <v>0.33</v>
      </c>
      <c r="I45" s="323">
        <v>0.5</v>
      </c>
      <c r="J45" s="323">
        <f t="shared" si="5"/>
        <v>0.41500000000000004</v>
      </c>
      <c r="K45" s="324" t="s">
        <v>51</v>
      </c>
      <c r="L45" s="325">
        <v>8</v>
      </c>
      <c r="M45" s="324" t="s">
        <v>49</v>
      </c>
      <c r="N45" s="321" t="s">
        <v>891</v>
      </c>
    </row>
    <row r="46" spans="1:14" ht="15" customHeight="1" x14ac:dyDescent="0.2">
      <c r="A46" s="322" t="s">
        <v>395</v>
      </c>
      <c r="B46" s="322" t="s">
        <v>392</v>
      </c>
      <c r="C46" s="322" t="s">
        <v>434</v>
      </c>
      <c r="D46" s="322" t="s">
        <v>397</v>
      </c>
      <c r="E46" s="316"/>
      <c r="F46" s="315"/>
      <c r="G46" s="321" t="s">
        <v>695</v>
      </c>
      <c r="H46" s="323">
        <v>1</v>
      </c>
      <c r="I46" s="323">
        <v>1</v>
      </c>
      <c r="J46" s="323">
        <f t="shared" si="5"/>
        <v>1</v>
      </c>
      <c r="K46" s="324" t="s">
        <v>51</v>
      </c>
      <c r="L46" s="325">
        <v>8</v>
      </c>
      <c r="M46" s="324" t="s">
        <v>49</v>
      </c>
      <c r="N46" s="321"/>
    </row>
    <row r="47" spans="1:14" ht="15" customHeight="1" x14ac:dyDescent="0.2">
      <c r="A47" s="322" t="s">
        <v>395</v>
      </c>
      <c r="B47" s="322" t="s">
        <v>392</v>
      </c>
      <c r="C47" s="322" t="s">
        <v>434</v>
      </c>
      <c r="D47" s="322" t="s">
        <v>400</v>
      </c>
      <c r="E47" s="316"/>
      <c r="F47" s="315"/>
      <c r="G47" s="321" t="s">
        <v>696</v>
      </c>
      <c r="H47" s="323">
        <v>0.2</v>
      </c>
      <c r="I47" s="323">
        <v>0.2</v>
      </c>
      <c r="J47" s="323">
        <f t="shared" si="5"/>
        <v>0.2</v>
      </c>
      <c r="K47" s="324" t="s">
        <v>51</v>
      </c>
      <c r="L47" s="325">
        <v>8</v>
      </c>
      <c r="M47" s="324" t="s">
        <v>49</v>
      </c>
      <c r="N47" s="321"/>
    </row>
    <row r="48" spans="1:14" ht="15" customHeight="1" x14ac:dyDescent="0.2">
      <c r="A48" s="322" t="s">
        <v>395</v>
      </c>
      <c r="B48" s="322" t="s">
        <v>392</v>
      </c>
      <c r="C48" s="322" t="s">
        <v>434</v>
      </c>
      <c r="D48" s="322" t="s">
        <v>401</v>
      </c>
      <c r="E48" s="316"/>
      <c r="F48" s="315"/>
      <c r="G48" s="321" t="s">
        <v>697</v>
      </c>
      <c r="H48" s="323">
        <v>3.3000000000000002E-2</v>
      </c>
      <c r="I48" s="323">
        <v>0.04</v>
      </c>
      <c r="J48" s="323">
        <f t="shared" si="5"/>
        <v>3.6500000000000005E-2</v>
      </c>
      <c r="K48" s="324" t="s">
        <v>51</v>
      </c>
      <c r="L48" s="325">
        <v>8</v>
      </c>
      <c r="M48" s="324" t="s">
        <v>49</v>
      </c>
      <c r="N48" s="321"/>
    </row>
    <row r="49" spans="1:14" ht="15" customHeight="1" x14ac:dyDescent="0.2">
      <c r="A49" s="113"/>
      <c r="B49" s="113"/>
      <c r="C49" s="113"/>
      <c r="D49" s="113"/>
      <c r="E49" s="114"/>
      <c r="F49" s="115"/>
      <c r="G49" s="116"/>
      <c r="H49" s="326"/>
      <c r="I49" s="327"/>
      <c r="J49" s="327"/>
      <c r="K49" s="327"/>
      <c r="L49" s="328"/>
      <c r="M49" s="119"/>
      <c r="N49" s="120"/>
    </row>
    <row r="50" spans="1:14" ht="15" customHeight="1" x14ac:dyDescent="0.2">
      <c r="A50" s="315" t="s">
        <v>395</v>
      </c>
      <c r="B50" s="315" t="s">
        <v>393</v>
      </c>
      <c r="C50" s="315"/>
      <c r="D50" s="315"/>
      <c r="E50" s="316"/>
      <c r="F50" s="315"/>
      <c r="G50" s="317" t="s">
        <v>698</v>
      </c>
      <c r="H50" s="318"/>
      <c r="I50" s="318"/>
      <c r="J50" s="318"/>
      <c r="K50" s="319"/>
      <c r="L50" s="320"/>
      <c r="M50" s="319"/>
      <c r="N50" s="321" t="s">
        <v>880</v>
      </c>
    </row>
    <row r="51" spans="1:14" ht="15" customHeight="1" x14ac:dyDescent="0.2">
      <c r="A51" s="315" t="s">
        <v>395</v>
      </c>
      <c r="B51" s="315" t="s">
        <v>393</v>
      </c>
      <c r="C51" s="322" t="s">
        <v>434</v>
      </c>
      <c r="D51" s="322" t="s">
        <v>434</v>
      </c>
      <c r="E51" s="329"/>
      <c r="F51" s="322"/>
      <c r="G51" s="321" t="s">
        <v>699</v>
      </c>
      <c r="H51" s="323">
        <v>0.25</v>
      </c>
      <c r="I51" s="323">
        <v>1</v>
      </c>
      <c r="J51" s="323">
        <f t="shared" ref="J51:J55" si="6">(H51+I51)/2</f>
        <v>0.625</v>
      </c>
      <c r="K51" s="324" t="s">
        <v>51</v>
      </c>
      <c r="L51" s="325">
        <v>8</v>
      </c>
      <c r="M51" s="324" t="s">
        <v>49</v>
      </c>
      <c r="N51" s="321" t="s">
        <v>1004</v>
      </c>
    </row>
    <row r="52" spans="1:14" ht="15" customHeight="1" x14ac:dyDescent="0.2">
      <c r="A52" s="315" t="s">
        <v>395</v>
      </c>
      <c r="B52" s="315" t="s">
        <v>393</v>
      </c>
      <c r="C52" s="322" t="s">
        <v>434</v>
      </c>
      <c r="D52" s="322" t="s">
        <v>391</v>
      </c>
      <c r="E52" s="316"/>
      <c r="F52" s="315"/>
      <c r="G52" s="321" t="s">
        <v>878</v>
      </c>
      <c r="H52" s="323">
        <v>0.25</v>
      </c>
      <c r="I52" s="323">
        <v>1</v>
      </c>
      <c r="J52" s="323">
        <f t="shared" si="6"/>
        <v>0.625</v>
      </c>
      <c r="K52" s="324" t="s">
        <v>51</v>
      </c>
      <c r="L52" s="325">
        <v>8</v>
      </c>
      <c r="M52" s="324" t="s">
        <v>49</v>
      </c>
      <c r="N52" s="321" t="s">
        <v>879</v>
      </c>
    </row>
    <row r="53" spans="1:14" s="23" customFormat="1" ht="15" customHeight="1" x14ac:dyDescent="0.2">
      <c r="A53" s="315" t="s">
        <v>395</v>
      </c>
      <c r="B53" s="315" t="s">
        <v>393</v>
      </c>
      <c r="C53" s="322" t="s">
        <v>434</v>
      </c>
      <c r="D53" s="322" t="s">
        <v>392</v>
      </c>
      <c r="E53" s="316"/>
      <c r="F53" s="315"/>
      <c r="G53" s="321" t="s">
        <v>700</v>
      </c>
      <c r="H53" s="323">
        <v>0.5</v>
      </c>
      <c r="I53" s="323">
        <v>1</v>
      </c>
      <c r="J53" s="323">
        <f t="shared" si="6"/>
        <v>0.75</v>
      </c>
      <c r="K53" s="324" t="s">
        <v>51</v>
      </c>
      <c r="L53" s="325">
        <v>8</v>
      </c>
      <c r="M53" s="324" t="s">
        <v>49</v>
      </c>
      <c r="N53" s="321"/>
    </row>
    <row r="54" spans="1:14" s="23" customFormat="1" ht="15" customHeight="1" x14ac:dyDescent="0.2">
      <c r="A54" s="315" t="s">
        <v>395</v>
      </c>
      <c r="B54" s="315" t="s">
        <v>393</v>
      </c>
      <c r="C54" s="322" t="s">
        <v>434</v>
      </c>
      <c r="D54" s="322" t="s">
        <v>393</v>
      </c>
      <c r="E54" s="316"/>
      <c r="F54" s="315"/>
      <c r="G54" s="321" t="s">
        <v>701</v>
      </c>
      <c r="H54" s="323">
        <v>0.3</v>
      </c>
      <c r="I54" s="323">
        <v>1</v>
      </c>
      <c r="J54" s="323">
        <f t="shared" si="6"/>
        <v>0.65</v>
      </c>
      <c r="K54" s="324" t="s">
        <v>51</v>
      </c>
      <c r="L54" s="325">
        <v>8</v>
      </c>
      <c r="M54" s="324" t="s">
        <v>49</v>
      </c>
      <c r="N54" s="321" t="s">
        <v>877</v>
      </c>
    </row>
    <row r="55" spans="1:14" s="23" customFormat="1" ht="15" customHeight="1" x14ac:dyDescent="0.2">
      <c r="A55" s="315" t="s">
        <v>395</v>
      </c>
      <c r="B55" s="315" t="s">
        <v>393</v>
      </c>
      <c r="C55" s="322" t="s">
        <v>434</v>
      </c>
      <c r="D55" s="322" t="s">
        <v>395</v>
      </c>
      <c r="E55" s="316"/>
      <c r="F55" s="315"/>
      <c r="G55" s="321" t="s">
        <v>702</v>
      </c>
      <c r="H55" s="323">
        <v>20</v>
      </c>
      <c r="I55" s="323">
        <v>25</v>
      </c>
      <c r="J55" s="323">
        <f t="shared" si="6"/>
        <v>22.5</v>
      </c>
      <c r="K55" s="324" t="s">
        <v>50</v>
      </c>
      <c r="L55" s="325">
        <v>8</v>
      </c>
      <c r="M55" s="324" t="s">
        <v>49</v>
      </c>
      <c r="N55" s="321" t="s">
        <v>881</v>
      </c>
    </row>
    <row r="56" spans="1:14" s="23" customFormat="1" x14ac:dyDescent="0.2">
      <c r="A56" s="113"/>
      <c r="B56" s="113"/>
      <c r="C56" s="113"/>
      <c r="D56" s="113"/>
      <c r="E56" s="114"/>
      <c r="F56" s="115"/>
      <c r="G56" s="116"/>
      <c r="H56" s="326"/>
      <c r="I56" s="330"/>
      <c r="J56" s="330"/>
      <c r="K56" s="330"/>
      <c r="L56" s="331"/>
      <c r="M56" s="119"/>
      <c r="N56" s="120"/>
    </row>
    <row r="57" spans="1:14" ht="15" customHeight="1" x14ac:dyDescent="0.2">
      <c r="A57" s="315" t="s">
        <v>395</v>
      </c>
      <c r="B57" s="315" t="s">
        <v>395</v>
      </c>
      <c r="C57" s="315"/>
      <c r="D57" s="315"/>
      <c r="E57" s="316"/>
      <c r="F57" s="315"/>
      <c r="G57" s="317" t="s">
        <v>1098</v>
      </c>
      <c r="H57" s="318"/>
      <c r="I57" s="318"/>
      <c r="J57" s="318"/>
      <c r="K57" s="319"/>
      <c r="L57" s="320"/>
      <c r="M57" s="319"/>
      <c r="N57" s="321"/>
    </row>
    <row r="58" spans="1:14" s="23" customFormat="1" ht="15" customHeight="1" x14ac:dyDescent="0.2">
      <c r="A58" s="315" t="s">
        <v>395</v>
      </c>
      <c r="B58" s="315" t="s">
        <v>395</v>
      </c>
      <c r="C58" s="322" t="s">
        <v>434</v>
      </c>
      <c r="D58" s="322" t="s">
        <v>434</v>
      </c>
      <c r="E58" s="316"/>
      <c r="F58" s="315"/>
      <c r="G58" s="321" t="s">
        <v>1023</v>
      </c>
      <c r="H58" s="323">
        <v>2</v>
      </c>
      <c r="I58" s="323">
        <v>3</v>
      </c>
      <c r="J58" s="323">
        <f>(I58+H58)/2</f>
        <v>2.5</v>
      </c>
      <c r="K58" s="324" t="s">
        <v>50</v>
      </c>
      <c r="L58" s="325">
        <v>1</v>
      </c>
      <c r="M58" s="324" t="s">
        <v>102</v>
      </c>
      <c r="N58" s="321" t="s">
        <v>1099</v>
      </c>
    </row>
  </sheetData>
  <mergeCells count="5">
    <mergeCell ref="A2:E2"/>
    <mergeCell ref="H2:K2"/>
    <mergeCell ref="L2:M2"/>
    <mergeCell ref="H3:J3"/>
    <mergeCell ref="A1:N1"/>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09"/>
  <sheetViews>
    <sheetView zoomScaleNormal="100" workbookViewId="0">
      <pane ySplit="4" topLeftCell="A5" activePane="bottomLeft" state="frozen"/>
      <selection activeCell="A3" sqref="A3"/>
      <selection pane="bottomLeft" activeCell="A3" sqref="A3"/>
    </sheetView>
  </sheetViews>
  <sheetFormatPr baseColWidth="10" defaultColWidth="11.42578125" defaultRowHeight="12.75" x14ac:dyDescent="0.2"/>
  <cols>
    <col min="1" max="4" width="3.7109375" style="52" customWidth="1"/>
    <col min="5" max="6" width="3.7109375" style="30" customWidth="1"/>
    <col min="7" max="7" width="50.7109375" style="53" customWidth="1"/>
    <col min="8" max="10" width="7.7109375" style="56" customWidth="1"/>
    <col min="11" max="11" width="7.7109375" style="30" customWidth="1"/>
    <col min="12" max="12" width="7.7109375" style="57" customWidth="1"/>
    <col min="13" max="13" width="7.7109375" style="30" customWidth="1"/>
    <col min="14" max="14" width="50.7109375" style="53" customWidth="1"/>
    <col min="15" max="16384" width="11.42578125" style="30"/>
  </cols>
  <sheetData>
    <row r="1" spans="1:14" ht="18" x14ac:dyDescent="0.2">
      <c r="A1" s="621" t="s">
        <v>191</v>
      </c>
      <c r="B1" s="622"/>
      <c r="C1" s="622"/>
      <c r="D1" s="622"/>
      <c r="E1" s="622"/>
      <c r="F1" s="622"/>
      <c r="G1" s="622"/>
      <c r="H1" s="622"/>
      <c r="I1" s="622"/>
      <c r="J1" s="622"/>
      <c r="K1" s="622"/>
      <c r="L1" s="622"/>
      <c r="M1" s="622"/>
      <c r="N1" s="623"/>
    </row>
    <row r="2" spans="1:14" s="29" customFormat="1" ht="15" customHeight="1" x14ac:dyDescent="0.15">
      <c r="A2" s="624" t="s">
        <v>0</v>
      </c>
      <c r="B2" s="624"/>
      <c r="C2" s="624"/>
      <c r="D2" s="624"/>
      <c r="E2" s="624"/>
      <c r="F2" s="332" t="s">
        <v>984</v>
      </c>
      <c r="G2" s="333" t="s">
        <v>1</v>
      </c>
      <c r="H2" s="625" t="s">
        <v>3</v>
      </c>
      <c r="I2" s="625"/>
      <c r="J2" s="625"/>
      <c r="K2" s="625"/>
      <c r="L2" s="626" t="s">
        <v>2</v>
      </c>
      <c r="M2" s="626"/>
      <c r="N2" s="334" t="s">
        <v>274</v>
      </c>
    </row>
    <row r="3" spans="1:14" s="29" customFormat="1" ht="15" customHeight="1" x14ac:dyDescent="0.15">
      <c r="A3" s="333"/>
      <c r="B3" s="333"/>
      <c r="C3" s="333"/>
      <c r="D3" s="333"/>
      <c r="E3" s="333"/>
      <c r="F3" s="332"/>
      <c r="G3" s="333"/>
      <c r="H3" s="572" t="s">
        <v>986</v>
      </c>
      <c r="I3" s="573"/>
      <c r="J3" s="574"/>
      <c r="K3" s="335" t="s">
        <v>186</v>
      </c>
      <c r="L3" s="336" t="s">
        <v>986</v>
      </c>
      <c r="M3" s="335" t="s">
        <v>186</v>
      </c>
      <c r="N3" s="337"/>
    </row>
    <row r="4" spans="1:14" s="29" customFormat="1" ht="15" customHeight="1" x14ac:dyDescent="0.15">
      <c r="A4" s="333"/>
      <c r="B4" s="333"/>
      <c r="C4" s="333"/>
      <c r="D4" s="333"/>
      <c r="E4" s="333"/>
      <c r="F4" s="332"/>
      <c r="G4" s="333"/>
      <c r="H4" s="338" t="s">
        <v>276</v>
      </c>
      <c r="I4" s="339" t="s">
        <v>277</v>
      </c>
      <c r="J4" s="339" t="s">
        <v>280</v>
      </c>
      <c r="K4" s="335"/>
      <c r="L4" s="336"/>
      <c r="M4" s="335"/>
      <c r="N4" s="337"/>
    </row>
    <row r="5" spans="1:14" s="23" customFormat="1" ht="15" customHeight="1" x14ac:dyDescent="0.2">
      <c r="A5" s="340" t="s">
        <v>397</v>
      </c>
      <c r="B5" s="340" t="s">
        <v>434</v>
      </c>
      <c r="C5" s="340"/>
      <c r="D5" s="340"/>
      <c r="E5" s="341"/>
      <c r="F5" s="342"/>
      <c r="G5" s="343" t="s">
        <v>911</v>
      </c>
      <c r="H5" s="344"/>
      <c r="I5" s="344"/>
      <c r="J5" s="344"/>
      <c r="K5" s="345"/>
      <c r="L5" s="346"/>
      <c r="M5" s="345"/>
      <c r="N5" s="347" t="s">
        <v>177</v>
      </c>
    </row>
    <row r="6" spans="1:14" s="23" customFormat="1" ht="15" customHeight="1" x14ac:dyDescent="0.2">
      <c r="A6" s="348" t="s">
        <v>397</v>
      </c>
      <c r="B6" s="348" t="s">
        <v>434</v>
      </c>
      <c r="C6" s="348" t="s">
        <v>434</v>
      </c>
      <c r="D6" s="348"/>
      <c r="E6" s="349"/>
      <c r="F6" s="350"/>
      <c r="G6" s="351" t="s">
        <v>709</v>
      </c>
      <c r="H6" s="352"/>
      <c r="I6" s="352"/>
      <c r="J6" s="352"/>
      <c r="K6" s="353"/>
      <c r="L6" s="354"/>
      <c r="M6" s="353"/>
      <c r="N6" s="355"/>
    </row>
    <row r="7" spans="1:14" ht="30" customHeight="1" x14ac:dyDescent="0.2">
      <c r="A7" s="342" t="s">
        <v>397</v>
      </c>
      <c r="B7" s="342" t="s">
        <v>434</v>
      </c>
      <c r="C7" s="342" t="s">
        <v>434</v>
      </c>
      <c r="D7" s="342" t="s">
        <v>434</v>
      </c>
      <c r="E7" s="341"/>
      <c r="F7" s="356"/>
      <c r="G7" s="357" t="s">
        <v>788</v>
      </c>
      <c r="H7" s="358">
        <v>50</v>
      </c>
      <c r="I7" s="358">
        <v>100</v>
      </c>
      <c r="J7" s="358">
        <f t="shared" ref="J7:J8" si="0">(I7+H7)/2</f>
        <v>75</v>
      </c>
      <c r="K7" s="359" t="s">
        <v>50</v>
      </c>
      <c r="L7" s="360">
        <v>1</v>
      </c>
      <c r="M7" s="359" t="s">
        <v>49</v>
      </c>
      <c r="N7" s="361"/>
    </row>
    <row r="8" spans="1:14" ht="15" customHeight="1" x14ac:dyDescent="0.2">
      <c r="A8" s="342" t="s">
        <v>397</v>
      </c>
      <c r="B8" s="342" t="s">
        <v>434</v>
      </c>
      <c r="C8" s="342" t="s">
        <v>434</v>
      </c>
      <c r="D8" s="342" t="s">
        <v>391</v>
      </c>
      <c r="E8" s="341"/>
      <c r="F8" s="356"/>
      <c r="G8" s="362" t="s">
        <v>789</v>
      </c>
      <c r="H8" s="358">
        <f>1/1.5</f>
        <v>0.66666666666666663</v>
      </c>
      <c r="I8" s="358">
        <v>1</v>
      </c>
      <c r="J8" s="358">
        <f t="shared" si="0"/>
        <v>0.83333333333333326</v>
      </c>
      <c r="K8" s="359" t="s">
        <v>51</v>
      </c>
      <c r="L8" s="360">
        <v>1</v>
      </c>
      <c r="M8" s="359" t="s">
        <v>49</v>
      </c>
      <c r="N8" s="361"/>
    </row>
    <row r="9" spans="1:14" ht="15" customHeight="1" x14ac:dyDescent="0.2">
      <c r="A9" s="363"/>
      <c r="B9" s="363"/>
      <c r="C9" s="363"/>
      <c r="D9" s="363"/>
      <c r="E9" s="364"/>
      <c r="F9" s="154"/>
      <c r="G9" s="155"/>
      <c r="H9" s="365"/>
      <c r="I9" s="365"/>
      <c r="J9" s="365"/>
      <c r="K9" s="366"/>
      <c r="L9" s="158"/>
      <c r="M9" s="159"/>
      <c r="N9" s="367"/>
    </row>
    <row r="10" spans="1:14" ht="15" customHeight="1" x14ac:dyDescent="0.2">
      <c r="A10" s="340" t="s">
        <v>397</v>
      </c>
      <c r="B10" s="340" t="s">
        <v>391</v>
      </c>
      <c r="C10" s="340"/>
      <c r="D10" s="342"/>
      <c r="E10" s="368"/>
      <c r="F10" s="369"/>
      <c r="G10" s="370" t="s">
        <v>125</v>
      </c>
      <c r="H10" s="358"/>
      <c r="I10" s="358"/>
      <c r="J10" s="358"/>
      <c r="K10" s="359"/>
      <c r="L10" s="360"/>
      <c r="M10" s="359"/>
      <c r="N10" s="361"/>
    </row>
    <row r="11" spans="1:14" ht="15" customHeight="1" x14ac:dyDescent="0.2">
      <c r="A11" s="340" t="s">
        <v>397</v>
      </c>
      <c r="B11" s="340" t="s">
        <v>391</v>
      </c>
      <c r="C11" s="340" t="s">
        <v>434</v>
      </c>
      <c r="D11" s="342"/>
      <c r="E11" s="368"/>
      <c r="F11" s="369"/>
      <c r="G11" s="370" t="s">
        <v>135</v>
      </c>
      <c r="H11" s="358"/>
      <c r="I11" s="358"/>
      <c r="J11" s="358"/>
      <c r="K11" s="359"/>
      <c r="L11" s="360"/>
      <c r="M11" s="359"/>
      <c r="N11" s="361"/>
    </row>
    <row r="12" spans="1:14" ht="402.6" customHeight="1" x14ac:dyDescent="0.2">
      <c r="A12" s="342" t="s">
        <v>397</v>
      </c>
      <c r="B12" s="342" t="s">
        <v>391</v>
      </c>
      <c r="C12" s="342" t="s">
        <v>434</v>
      </c>
      <c r="D12" s="342" t="s">
        <v>434</v>
      </c>
      <c r="E12" s="368"/>
      <c r="F12" s="371"/>
      <c r="G12" s="372" t="s">
        <v>182</v>
      </c>
      <c r="H12" s="344">
        <v>1000</v>
      </c>
      <c r="I12" s="344">
        <v>1000</v>
      </c>
      <c r="J12" s="344">
        <f t="shared" ref="J12:J16" si="1">(I12+H12)/2</f>
        <v>1000</v>
      </c>
      <c r="K12" s="345" t="s">
        <v>50</v>
      </c>
      <c r="L12" s="373">
        <v>8</v>
      </c>
      <c r="M12" s="345" t="s">
        <v>49</v>
      </c>
      <c r="N12" s="374" t="s">
        <v>1081</v>
      </c>
    </row>
    <row r="13" spans="1:14" ht="201" customHeight="1" x14ac:dyDescent="0.2">
      <c r="A13" s="342" t="s">
        <v>397</v>
      </c>
      <c r="B13" s="342" t="s">
        <v>391</v>
      </c>
      <c r="C13" s="342" t="s">
        <v>434</v>
      </c>
      <c r="D13" s="342" t="s">
        <v>391</v>
      </c>
      <c r="E13" s="368"/>
      <c r="F13" s="375"/>
      <c r="G13" s="362" t="s">
        <v>807</v>
      </c>
      <c r="H13" s="358">
        <v>47</v>
      </c>
      <c r="I13" s="358">
        <v>47</v>
      </c>
      <c r="J13" s="358">
        <f t="shared" si="1"/>
        <v>47</v>
      </c>
      <c r="K13" s="359" t="s">
        <v>50</v>
      </c>
      <c r="L13" s="360">
        <v>1</v>
      </c>
      <c r="M13" s="359" t="s">
        <v>49</v>
      </c>
      <c r="N13" s="374" t="s">
        <v>951</v>
      </c>
    </row>
    <row r="14" spans="1:14" s="54" customFormat="1" ht="60" customHeight="1" x14ac:dyDescent="0.2">
      <c r="A14" s="342" t="s">
        <v>397</v>
      </c>
      <c r="B14" s="342" t="s">
        <v>391</v>
      </c>
      <c r="C14" s="342" t="s">
        <v>434</v>
      </c>
      <c r="D14" s="342" t="s">
        <v>392</v>
      </c>
      <c r="E14" s="368"/>
      <c r="F14" s="375"/>
      <c r="G14" s="362" t="s">
        <v>623</v>
      </c>
      <c r="H14" s="358">
        <v>150</v>
      </c>
      <c r="I14" s="358">
        <v>150</v>
      </c>
      <c r="J14" s="358">
        <f t="shared" si="1"/>
        <v>150</v>
      </c>
      <c r="K14" s="359" t="s">
        <v>51</v>
      </c>
      <c r="L14" s="360">
        <v>1</v>
      </c>
      <c r="M14" s="359" t="s">
        <v>49</v>
      </c>
      <c r="N14" s="361" t="s">
        <v>710</v>
      </c>
    </row>
    <row r="15" spans="1:14" ht="45" customHeight="1" x14ac:dyDescent="0.2">
      <c r="A15" s="342" t="s">
        <v>397</v>
      </c>
      <c r="B15" s="342" t="s">
        <v>391</v>
      </c>
      <c r="C15" s="342" t="s">
        <v>434</v>
      </c>
      <c r="D15" s="342" t="s">
        <v>393</v>
      </c>
      <c r="E15" s="368"/>
      <c r="F15" s="375"/>
      <c r="G15" s="376" t="s">
        <v>126</v>
      </c>
      <c r="H15" s="358">
        <v>175</v>
      </c>
      <c r="I15" s="358">
        <v>175</v>
      </c>
      <c r="J15" s="358">
        <f t="shared" si="1"/>
        <v>175</v>
      </c>
      <c r="K15" s="359" t="s">
        <v>51</v>
      </c>
      <c r="L15" s="360">
        <v>1</v>
      </c>
      <c r="M15" s="359" t="s">
        <v>49</v>
      </c>
      <c r="N15" s="374" t="s">
        <v>948</v>
      </c>
    </row>
    <row r="16" spans="1:14" ht="30" customHeight="1" x14ac:dyDescent="0.2">
      <c r="A16" s="342" t="s">
        <v>397</v>
      </c>
      <c r="B16" s="342" t="s">
        <v>391</v>
      </c>
      <c r="C16" s="342" t="s">
        <v>434</v>
      </c>
      <c r="D16" s="342" t="s">
        <v>395</v>
      </c>
      <c r="E16" s="368"/>
      <c r="F16" s="377"/>
      <c r="G16" s="362" t="s">
        <v>945</v>
      </c>
      <c r="H16" s="344">
        <v>1</v>
      </c>
      <c r="I16" s="344">
        <v>1</v>
      </c>
      <c r="J16" s="358">
        <f t="shared" si="1"/>
        <v>1</v>
      </c>
      <c r="K16" s="359" t="s">
        <v>51</v>
      </c>
      <c r="L16" s="360">
        <v>1</v>
      </c>
      <c r="M16" s="359" t="s">
        <v>49</v>
      </c>
      <c r="N16" s="361"/>
    </row>
    <row r="17" spans="1:14" ht="15" customHeight="1" x14ac:dyDescent="0.2">
      <c r="A17" s="340" t="s">
        <v>397</v>
      </c>
      <c r="B17" s="340" t="s">
        <v>391</v>
      </c>
      <c r="C17" s="340" t="s">
        <v>391</v>
      </c>
      <c r="D17" s="340"/>
      <c r="E17" s="368"/>
      <c r="F17" s="378"/>
      <c r="G17" s="370" t="s">
        <v>127</v>
      </c>
      <c r="H17" s="358"/>
      <c r="I17" s="358"/>
      <c r="J17" s="358"/>
      <c r="K17" s="359"/>
      <c r="L17" s="360"/>
      <c r="M17" s="359"/>
      <c r="N17" s="361"/>
    </row>
    <row r="18" spans="1:14" ht="30" customHeight="1" x14ac:dyDescent="0.2">
      <c r="A18" s="342" t="s">
        <v>397</v>
      </c>
      <c r="B18" s="342" t="s">
        <v>391</v>
      </c>
      <c r="C18" s="342" t="s">
        <v>391</v>
      </c>
      <c r="D18" s="342" t="s">
        <v>434</v>
      </c>
      <c r="E18" s="368"/>
      <c r="F18" s="377"/>
      <c r="G18" s="379" t="s">
        <v>128</v>
      </c>
      <c r="H18" s="358">
        <v>1</v>
      </c>
      <c r="I18" s="358">
        <v>1</v>
      </c>
      <c r="J18" s="358">
        <f t="shared" ref="J18:J37" si="2">(I18+H18)/2</f>
        <v>1</v>
      </c>
      <c r="K18" s="359" t="s">
        <v>51</v>
      </c>
      <c r="L18" s="360">
        <v>1</v>
      </c>
      <c r="M18" s="359" t="s">
        <v>49</v>
      </c>
      <c r="N18" s="361"/>
    </row>
    <row r="19" spans="1:14" ht="30" customHeight="1" x14ac:dyDescent="0.2">
      <c r="A19" s="342" t="s">
        <v>397</v>
      </c>
      <c r="B19" s="342" t="s">
        <v>391</v>
      </c>
      <c r="C19" s="342" t="s">
        <v>391</v>
      </c>
      <c r="D19" s="342" t="s">
        <v>391</v>
      </c>
      <c r="E19" s="368"/>
      <c r="F19" s="377"/>
      <c r="G19" s="379" t="s">
        <v>949</v>
      </c>
      <c r="H19" s="358">
        <v>1</v>
      </c>
      <c r="I19" s="358">
        <v>1.3</v>
      </c>
      <c r="J19" s="358">
        <f t="shared" si="2"/>
        <v>1.1499999999999999</v>
      </c>
      <c r="K19" s="359" t="s">
        <v>51</v>
      </c>
      <c r="L19" s="360">
        <v>1</v>
      </c>
      <c r="M19" s="359" t="s">
        <v>49</v>
      </c>
      <c r="N19" s="361"/>
    </row>
    <row r="20" spans="1:14" ht="15" customHeight="1" x14ac:dyDescent="0.2">
      <c r="A20" s="342" t="s">
        <v>397</v>
      </c>
      <c r="B20" s="342" t="s">
        <v>391</v>
      </c>
      <c r="C20" s="342" t="s">
        <v>391</v>
      </c>
      <c r="D20" s="342" t="s">
        <v>392</v>
      </c>
      <c r="E20" s="368"/>
      <c r="F20" s="377"/>
      <c r="G20" s="379" t="s">
        <v>129</v>
      </c>
      <c r="H20" s="358">
        <v>2</v>
      </c>
      <c r="I20" s="358">
        <v>2</v>
      </c>
      <c r="J20" s="358">
        <f t="shared" si="2"/>
        <v>2</v>
      </c>
      <c r="K20" s="359" t="s">
        <v>51</v>
      </c>
      <c r="L20" s="360">
        <v>1</v>
      </c>
      <c r="M20" s="359" t="s">
        <v>49</v>
      </c>
      <c r="N20" s="361"/>
    </row>
    <row r="21" spans="1:14" ht="15" customHeight="1" x14ac:dyDescent="0.2">
      <c r="A21" s="342" t="s">
        <v>397</v>
      </c>
      <c r="B21" s="342" t="s">
        <v>391</v>
      </c>
      <c r="C21" s="342" t="s">
        <v>391</v>
      </c>
      <c r="D21" s="342" t="s">
        <v>393</v>
      </c>
      <c r="E21" s="368"/>
      <c r="F21" s="377"/>
      <c r="G21" s="379" t="s">
        <v>130</v>
      </c>
      <c r="H21" s="358">
        <v>2</v>
      </c>
      <c r="I21" s="358">
        <v>2</v>
      </c>
      <c r="J21" s="358">
        <f t="shared" si="2"/>
        <v>2</v>
      </c>
      <c r="K21" s="359" t="s">
        <v>51</v>
      </c>
      <c r="L21" s="360">
        <v>1</v>
      </c>
      <c r="M21" s="359" t="s">
        <v>49</v>
      </c>
      <c r="N21" s="361"/>
    </row>
    <row r="22" spans="1:14" ht="15" customHeight="1" x14ac:dyDescent="0.2">
      <c r="A22" s="340" t="s">
        <v>397</v>
      </c>
      <c r="B22" s="340" t="s">
        <v>391</v>
      </c>
      <c r="C22" s="340" t="s">
        <v>392</v>
      </c>
      <c r="D22" s="340"/>
      <c r="E22" s="368"/>
      <c r="F22" s="378"/>
      <c r="G22" s="380" t="s">
        <v>176</v>
      </c>
      <c r="H22" s="358"/>
      <c r="I22" s="358"/>
      <c r="J22" s="358"/>
      <c r="K22" s="359"/>
      <c r="L22" s="360"/>
      <c r="M22" s="359"/>
      <c r="N22" s="361"/>
    </row>
    <row r="23" spans="1:14" ht="30" customHeight="1" x14ac:dyDescent="0.2">
      <c r="A23" s="342" t="s">
        <v>397</v>
      </c>
      <c r="B23" s="342" t="s">
        <v>391</v>
      </c>
      <c r="C23" s="342" t="s">
        <v>392</v>
      </c>
      <c r="D23" s="342" t="s">
        <v>434</v>
      </c>
      <c r="E23" s="368"/>
      <c r="F23" s="377"/>
      <c r="G23" s="379" t="s">
        <v>172</v>
      </c>
      <c r="H23" s="358">
        <f>1/4</f>
        <v>0.25</v>
      </c>
      <c r="I23" s="358">
        <v>0.25</v>
      </c>
      <c r="J23" s="358">
        <f t="shared" si="2"/>
        <v>0.25</v>
      </c>
      <c r="K23" s="359" t="s">
        <v>51</v>
      </c>
      <c r="L23" s="360">
        <v>1</v>
      </c>
      <c r="M23" s="359" t="s">
        <v>49</v>
      </c>
      <c r="N23" s="361"/>
    </row>
    <row r="24" spans="1:14" s="54" customFormat="1" ht="15" customHeight="1" x14ac:dyDescent="0.2">
      <c r="A24" s="342" t="s">
        <v>397</v>
      </c>
      <c r="B24" s="342" t="s">
        <v>391</v>
      </c>
      <c r="C24" s="342" t="s">
        <v>392</v>
      </c>
      <c r="D24" s="342" t="s">
        <v>391</v>
      </c>
      <c r="E24" s="368"/>
      <c r="F24" s="377"/>
      <c r="G24" s="379" t="s">
        <v>173</v>
      </c>
      <c r="H24" s="358">
        <f>1/4</f>
        <v>0.25</v>
      </c>
      <c r="I24" s="358">
        <v>0.25</v>
      </c>
      <c r="J24" s="358">
        <f t="shared" si="2"/>
        <v>0.25</v>
      </c>
      <c r="K24" s="359" t="s">
        <v>51</v>
      </c>
      <c r="L24" s="360">
        <v>1</v>
      </c>
      <c r="M24" s="359" t="s">
        <v>49</v>
      </c>
      <c r="N24" s="361"/>
    </row>
    <row r="25" spans="1:14" ht="15" customHeight="1" x14ac:dyDescent="0.2">
      <c r="A25" s="342" t="s">
        <v>397</v>
      </c>
      <c r="B25" s="342" t="s">
        <v>391</v>
      </c>
      <c r="C25" s="342" t="s">
        <v>392</v>
      </c>
      <c r="D25" s="342" t="s">
        <v>392</v>
      </c>
      <c r="E25" s="368"/>
      <c r="F25" s="377"/>
      <c r="G25" s="379" t="s">
        <v>131</v>
      </c>
      <c r="H25" s="358">
        <v>1</v>
      </c>
      <c r="I25" s="358">
        <v>2</v>
      </c>
      <c r="J25" s="358">
        <f t="shared" si="2"/>
        <v>1.5</v>
      </c>
      <c r="K25" s="359" t="s">
        <v>51</v>
      </c>
      <c r="L25" s="360">
        <v>1</v>
      </c>
      <c r="M25" s="359" t="s">
        <v>49</v>
      </c>
      <c r="N25" s="361"/>
    </row>
    <row r="26" spans="1:14" ht="15" customHeight="1" x14ac:dyDescent="0.2">
      <c r="A26" s="342" t="s">
        <v>397</v>
      </c>
      <c r="B26" s="342" t="s">
        <v>391</v>
      </c>
      <c r="C26" s="342" t="s">
        <v>392</v>
      </c>
      <c r="D26" s="342" t="s">
        <v>393</v>
      </c>
      <c r="E26" s="368"/>
      <c r="F26" s="377"/>
      <c r="G26" s="379" t="s">
        <v>132</v>
      </c>
      <c r="H26" s="358">
        <f>1/0.75</f>
        <v>1.3333333333333333</v>
      </c>
      <c r="I26" s="358">
        <v>2</v>
      </c>
      <c r="J26" s="358">
        <f t="shared" si="2"/>
        <v>1.6666666666666665</v>
      </c>
      <c r="K26" s="359" t="s">
        <v>51</v>
      </c>
      <c r="L26" s="360">
        <v>1</v>
      </c>
      <c r="M26" s="359" t="s">
        <v>49</v>
      </c>
      <c r="N26" s="361"/>
    </row>
    <row r="27" spans="1:14" ht="15" customHeight="1" x14ac:dyDescent="0.2">
      <c r="A27" s="342" t="s">
        <v>397</v>
      </c>
      <c r="B27" s="342" t="s">
        <v>391</v>
      </c>
      <c r="C27" s="342" t="s">
        <v>392</v>
      </c>
      <c r="D27" s="342" t="s">
        <v>395</v>
      </c>
      <c r="E27" s="368"/>
      <c r="F27" s="377"/>
      <c r="G27" s="379" t="s">
        <v>181</v>
      </c>
      <c r="H27" s="358">
        <f>1/4</f>
        <v>0.25</v>
      </c>
      <c r="I27" s="358">
        <v>0.25</v>
      </c>
      <c r="J27" s="358">
        <f t="shared" si="2"/>
        <v>0.25</v>
      </c>
      <c r="K27" s="359" t="s">
        <v>51</v>
      </c>
      <c r="L27" s="360">
        <v>1</v>
      </c>
      <c r="M27" s="359" t="s">
        <v>49</v>
      </c>
      <c r="N27" s="361"/>
    </row>
    <row r="28" spans="1:14" ht="15" customHeight="1" x14ac:dyDescent="0.2">
      <c r="A28" s="340" t="s">
        <v>397</v>
      </c>
      <c r="B28" s="340" t="s">
        <v>391</v>
      </c>
      <c r="C28" s="340" t="s">
        <v>393</v>
      </c>
      <c r="D28" s="340"/>
      <c r="E28" s="368"/>
      <c r="F28" s="378"/>
      <c r="G28" s="380" t="s">
        <v>174</v>
      </c>
      <c r="H28" s="358"/>
      <c r="I28" s="358"/>
      <c r="J28" s="358"/>
      <c r="K28" s="359"/>
      <c r="L28" s="360"/>
      <c r="M28" s="359"/>
      <c r="N28" s="361"/>
    </row>
    <row r="29" spans="1:14" ht="15" customHeight="1" x14ac:dyDescent="0.2">
      <c r="A29" s="342" t="s">
        <v>397</v>
      </c>
      <c r="B29" s="342" t="s">
        <v>391</v>
      </c>
      <c r="C29" s="342" t="s">
        <v>393</v>
      </c>
      <c r="D29" s="342" t="s">
        <v>434</v>
      </c>
      <c r="E29" s="368"/>
      <c r="F29" s="377"/>
      <c r="G29" s="379" t="s">
        <v>175</v>
      </c>
      <c r="H29" s="358">
        <f>1/5</f>
        <v>0.2</v>
      </c>
      <c r="I29" s="358">
        <f>1/3</f>
        <v>0.33333333333333331</v>
      </c>
      <c r="J29" s="358">
        <f t="shared" si="2"/>
        <v>0.26666666666666666</v>
      </c>
      <c r="K29" s="359" t="s">
        <v>51</v>
      </c>
      <c r="L29" s="360">
        <v>1</v>
      </c>
      <c r="M29" s="359" t="s">
        <v>49</v>
      </c>
      <c r="N29" s="361"/>
    </row>
    <row r="30" spans="1:14" ht="15" customHeight="1" x14ac:dyDescent="0.2">
      <c r="A30" s="342" t="s">
        <v>397</v>
      </c>
      <c r="B30" s="342" t="s">
        <v>391</v>
      </c>
      <c r="C30" s="342" t="s">
        <v>393</v>
      </c>
      <c r="D30" s="342" t="s">
        <v>391</v>
      </c>
      <c r="E30" s="368"/>
      <c r="F30" s="377"/>
      <c r="G30" s="379" t="s">
        <v>732</v>
      </c>
      <c r="H30" s="358">
        <f>1/4</f>
        <v>0.25</v>
      </c>
      <c r="I30" s="358">
        <v>0.25</v>
      </c>
      <c r="J30" s="358">
        <f t="shared" si="2"/>
        <v>0.25</v>
      </c>
      <c r="K30" s="359" t="s">
        <v>51</v>
      </c>
      <c r="L30" s="360">
        <v>1</v>
      </c>
      <c r="M30" s="359" t="s">
        <v>49</v>
      </c>
      <c r="N30" s="361"/>
    </row>
    <row r="31" spans="1:14" ht="60" customHeight="1" x14ac:dyDescent="0.2">
      <c r="A31" s="342" t="s">
        <v>397</v>
      </c>
      <c r="B31" s="342" t="s">
        <v>391</v>
      </c>
      <c r="C31" s="342" t="s">
        <v>393</v>
      </c>
      <c r="D31" s="342" t="s">
        <v>392</v>
      </c>
      <c r="E31" s="368"/>
      <c r="F31" s="375"/>
      <c r="G31" s="362" t="s">
        <v>1082</v>
      </c>
      <c r="H31" s="358">
        <f>1/6</f>
        <v>0.16666666666666666</v>
      </c>
      <c r="I31" s="358">
        <v>0.25</v>
      </c>
      <c r="J31" s="358">
        <f t="shared" si="2"/>
        <v>0.20833333333333331</v>
      </c>
      <c r="K31" s="359" t="s">
        <v>51</v>
      </c>
      <c r="L31" s="360">
        <v>1</v>
      </c>
      <c r="M31" s="359" t="s">
        <v>49</v>
      </c>
      <c r="N31" s="361"/>
    </row>
    <row r="32" spans="1:14" ht="60" customHeight="1" x14ac:dyDescent="0.2">
      <c r="A32" s="342" t="s">
        <v>397</v>
      </c>
      <c r="B32" s="342" t="s">
        <v>391</v>
      </c>
      <c r="C32" s="342" t="s">
        <v>393</v>
      </c>
      <c r="D32" s="342" t="s">
        <v>393</v>
      </c>
      <c r="E32" s="368"/>
      <c r="F32" s="375"/>
      <c r="G32" s="362" t="s">
        <v>1083</v>
      </c>
      <c r="H32" s="344">
        <f>1/8</f>
        <v>0.125</v>
      </c>
      <c r="I32" s="344">
        <f>1/6</f>
        <v>0.16666666666666666</v>
      </c>
      <c r="J32" s="358">
        <f t="shared" si="2"/>
        <v>0.14583333333333331</v>
      </c>
      <c r="K32" s="359" t="s">
        <v>51</v>
      </c>
      <c r="L32" s="373">
        <v>1</v>
      </c>
      <c r="M32" s="345" t="s">
        <v>49</v>
      </c>
      <c r="N32" s="361"/>
    </row>
    <row r="33" spans="1:14" ht="30" customHeight="1" x14ac:dyDescent="0.2">
      <c r="A33" s="342" t="s">
        <v>397</v>
      </c>
      <c r="B33" s="342" t="s">
        <v>391</v>
      </c>
      <c r="C33" s="342" t="s">
        <v>393</v>
      </c>
      <c r="D33" s="342" t="s">
        <v>395</v>
      </c>
      <c r="E33" s="368"/>
      <c r="F33" s="375"/>
      <c r="G33" s="362" t="s">
        <v>179</v>
      </c>
      <c r="H33" s="358">
        <v>0.4</v>
      </c>
      <c r="I33" s="358">
        <v>0.4</v>
      </c>
      <c r="J33" s="358">
        <f t="shared" si="2"/>
        <v>0.4</v>
      </c>
      <c r="K33" s="359" t="s">
        <v>51</v>
      </c>
      <c r="L33" s="360">
        <v>1</v>
      </c>
      <c r="M33" s="359" t="s">
        <v>49</v>
      </c>
      <c r="N33" s="361"/>
    </row>
    <row r="34" spans="1:14" ht="15" customHeight="1" x14ac:dyDescent="0.2">
      <c r="A34" s="340" t="s">
        <v>397</v>
      </c>
      <c r="B34" s="340" t="s">
        <v>391</v>
      </c>
      <c r="C34" s="340" t="s">
        <v>395</v>
      </c>
      <c r="D34" s="340"/>
      <c r="E34" s="368"/>
      <c r="F34" s="380"/>
      <c r="G34" s="380" t="s">
        <v>533</v>
      </c>
      <c r="H34" s="358"/>
      <c r="I34" s="358"/>
      <c r="J34" s="358"/>
      <c r="K34" s="359"/>
      <c r="L34" s="360"/>
      <c r="M34" s="359"/>
      <c r="N34" s="361"/>
    </row>
    <row r="35" spans="1:14" ht="30" customHeight="1" x14ac:dyDescent="0.2">
      <c r="A35" s="342" t="s">
        <v>397</v>
      </c>
      <c r="B35" s="342" t="s">
        <v>391</v>
      </c>
      <c r="C35" s="342" t="s">
        <v>395</v>
      </c>
      <c r="D35" s="342" t="s">
        <v>434</v>
      </c>
      <c r="E35" s="368"/>
      <c r="F35" s="375"/>
      <c r="G35" s="379" t="s">
        <v>733</v>
      </c>
      <c r="H35" s="358">
        <v>0.4</v>
      </c>
      <c r="I35" s="358">
        <f>1</f>
        <v>1</v>
      </c>
      <c r="J35" s="358">
        <f t="shared" si="2"/>
        <v>0.7</v>
      </c>
      <c r="K35" s="359" t="s">
        <v>51</v>
      </c>
      <c r="L35" s="360">
        <v>1</v>
      </c>
      <c r="M35" s="359" t="s">
        <v>49</v>
      </c>
      <c r="N35" s="361"/>
    </row>
    <row r="36" spans="1:14" ht="45" customHeight="1" x14ac:dyDescent="0.2">
      <c r="A36" s="342" t="s">
        <v>397</v>
      </c>
      <c r="B36" s="342" t="s">
        <v>391</v>
      </c>
      <c r="C36" s="342" t="s">
        <v>395</v>
      </c>
      <c r="D36" s="342" t="s">
        <v>391</v>
      </c>
      <c r="E36" s="368"/>
      <c r="F36" s="375"/>
      <c r="G36" s="379" t="s">
        <v>178</v>
      </c>
      <c r="H36" s="358">
        <f>1/2.5</f>
        <v>0.4</v>
      </c>
      <c r="I36" s="358">
        <v>0.4</v>
      </c>
      <c r="J36" s="358">
        <f t="shared" si="2"/>
        <v>0.4</v>
      </c>
      <c r="K36" s="359" t="s">
        <v>51</v>
      </c>
      <c r="L36" s="360">
        <v>1</v>
      </c>
      <c r="M36" s="359" t="s">
        <v>49</v>
      </c>
      <c r="N36" s="361"/>
    </row>
    <row r="37" spans="1:14" ht="45" customHeight="1" x14ac:dyDescent="0.2">
      <c r="A37" s="342" t="s">
        <v>397</v>
      </c>
      <c r="B37" s="342" t="s">
        <v>391</v>
      </c>
      <c r="C37" s="342" t="s">
        <v>395</v>
      </c>
      <c r="D37" s="342" t="s">
        <v>392</v>
      </c>
      <c r="E37" s="368"/>
      <c r="F37" s="375"/>
      <c r="G37" s="379" t="s">
        <v>133</v>
      </c>
      <c r="H37" s="344">
        <f>1/3.5</f>
        <v>0.2857142857142857</v>
      </c>
      <c r="I37" s="344">
        <v>0.28599999999999998</v>
      </c>
      <c r="J37" s="358">
        <f t="shared" si="2"/>
        <v>0.28585714285714281</v>
      </c>
      <c r="K37" s="359" t="s">
        <v>51</v>
      </c>
      <c r="L37" s="373">
        <v>1</v>
      </c>
      <c r="M37" s="345" t="s">
        <v>49</v>
      </c>
      <c r="N37" s="361"/>
    </row>
    <row r="38" spans="1:14" ht="15" customHeight="1" x14ac:dyDescent="0.2">
      <c r="A38" s="363"/>
      <c r="B38" s="363"/>
      <c r="C38" s="363"/>
      <c r="D38" s="363"/>
      <c r="E38" s="364"/>
      <c r="F38" s="154"/>
      <c r="G38" s="155"/>
      <c r="H38" s="365"/>
      <c r="I38" s="365"/>
      <c r="J38" s="365"/>
      <c r="K38" s="366"/>
      <c r="L38" s="158"/>
      <c r="M38" s="159"/>
      <c r="N38" s="367"/>
    </row>
    <row r="39" spans="1:14" ht="15" customHeight="1" x14ac:dyDescent="0.2">
      <c r="A39" s="381" t="s">
        <v>397</v>
      </c>
      <c r="B39" s="381" t="s">
        <v>392</v>
      </c>
      <c r="C39" s="382"/>
      <c r="D39" s="382"/>
      <c r="E39" s="383"/>
      <c r="F39" s="369"/>
      <c r="G39" s="384" t="s">
        <v>711</v>
      </c>
      <c r="H39" s="385"/>
      <c r="I39" s="385"/>
      <c r="J39" s="385"/>
      <c r="K39" s="386"/>
      <c r="L39" s="387"/>
      <c r="M39" s="388"/>
      <c r="N39" s="355"/>
    </row>
    <row r="40" spans="1:14" ht="15" customHeight="1" x14ac:dyDescent="0.2">
      <c r="A40" s="382" t="s">
        <v>397</v>
      </c>
      <c r="B40" s="382" t="s">
        <v>392</v>
      </c>
      <c r="C40" s="382" t="s">
        <v>434</v>
      </c>
      <c r="D40" s="382"/>
      <c r="E40" s="383"/>
      <c r="F40" s="369"/>
      <c r="G40" s="389" t="s">
        <v>712</v>
      </c>
      <c r="H40" s="385"/>
      <c r="I40" s="385"/>
      <c r="J40" s="385"/>
      <c r="K40" s="386"/>
      <c r="L40" s="387"/>
      <c r="M40" s="388"/>
      <c r="N40" s="355"/>
    </row>
    <row r="41" spans="1:14" ht="15" customHeight="1" x14ac:dyDescent="0.2">
      <c r="A41" s="382" t="s">
        <v>195</v>
      </c>
      <c r="B41" s="382" t="s">
        <v>392</v>
      </c>
      <c r="C41" s="382" t="s">
        <v>434</v>
      </c>
      <c r="D41" s="382" t="s">
        <v>434</v>
      </c>
      <c r="E41" s="383"/>
      <c r="F41" s="369"/>
      <c r="G41" s="389" t="s">
        <v>713</v>
      </c>
      <c r="H41" s="385">
        <v>0.3</v>
      </c>
      <c r="I41" s="385">
        <v>0.3</v>
      </c>
      <c r="J41" s="358">
        <f t="shared" ref="J41:J46" si="3">(I41+H41)/2</f>
        <v>0.3</v>
      </c>
      <c r="K41" s="386" t="s">
        <v>51</v>
      </c>
      <c r="L41" s="387">
        <v>1</v>
      </c>
      <c r="M41" s="388" t="s">
        <v>49</v>
      </c>
      <c r="N41" s="355" t="s">
        <v>714</v>
      </c>
    </row>
    <row r="42" spans="1:14" ht="15" customHeight="1" x14ac:dyDescent="0.2">
      <c r="A42" s="382" t="s">
        <v>397</v>
      </c>
      <c r="B42" s="382" t="s">
        <v>392</v>
      </c>
      <c r="C42" s="382" t="s">
        <v>434</v>
      </c>
      <c r="D42" s="382" t="s">
        <v>391</v>
      </c>
      <c r="E42" s="383"/>
      <c r="F42" s="369"/>
      <c r="G42" s="389" t="s">
        <v>715</v>
      </c>
      <c r="H42" s="385">
        <v>0.12</v>
      </c>
      <c r="I42" s="385">
        <v>0.12</v>
      </c>
      <c r="J42" s="358">
        <f t="shared" si="3"/>
        <v>0.12</v>
      </c>
      <c r="K42" s="386" t="s">
        <v>51</v>
      </c>
      <c r="L42" s="387">
        <v>1</v>
      </c>
      <c r="M42" s="388" t="s">
        <v>49</v>
      </c>
      <c r="N42" s="355" t="s">
        <v>714</v>
      </c>
    </row>
    <row r="43" spans="1:14" ht="15" customHeight="1" x14ac:dyDescent="0.2">
      <c r="A43" s="381" t="s">
        <v>397</v>
      </c>
      <c r="B43" s="381" t="s">
        <v>392</v>
      </c>
      <c r="C43" s="381" t="s">
        <v>391</v>
      </c>
      <c r="D43" s="381"/>
      <c r="E43" s="383"/>
      <c r="F43" s="390"/>
      <c r="G43" s="384" t="s">
        <v>716</v>
      </c>
      <c r="H43" s="385"/>
      <c r="I43" s="385"/>
      <c r="J43" s="385"/>
      <c r="K43" s="386"/>
      <c r="L43" s="387"/>
      <c r="M43" s="388"/>
      <c r="N43" s="355"/>
    </row>
    <row r="44" spans="1:14" ht="15" customHeight="1" x14ac:dyDescent="0.2">
      <c r="A44" s="382" t="s">
        <v>397</v>
      </c>
      <c r="B44" s="382" t="s">
        <v>392</v>
      </c>
      <c r="C44" s="382" t="s">
        <v>391</v>
      </c>
      <c r="D44" s="382" t="s">
        <v>434</v>
      </c>
      <c r="E44" s="383"/>
      <c r="F44" s="369"/>
      <c r="G44" s="389" t="s">
        <v>717</v>
      </c>
      <c r="H44" s="385">
        <v>0.8</v>
      </c>
      <c r="I44" s="385">
        <v>1.2</v>
      </c>
      <c r="J44" s="358">
        <f t="shared" si="3"/>
        <v>1</v>
      </c>
      <c r="K44" s="386" t="s">
        <v>51</v>
      </c>
      <c r="L44" s="387">
        <v>1</v>
      </c>
      <c r="M44" s="388" t="s">
        <v>49</v>
      </c>
      <c r="N44" s="355"/>
    </row>
    <row r="45" spans="1:14" s="23" customFormat="1" ht="15" customHeight="1" x14ac:dyDescent="0.2">
      <c r="A45" s="382" t="s">
        <v>397</v>
      </c>
      <c r="B45" s="382" t="s">
        <v>392</v>
      </c>
      <c r="C45" s="382" t="s">
        <v>391</v>
      </c>
      <c r="D45" s="382" t="s">
        <v>391</v>
      </c>
      <c r="E45" s="383"/>
      <c r="F45" s="369"/>
      <c r="G45" s="389" t="s">
        <v>718</v>
      </c>
      <c r="H45" s="385">
        <v>0.4</v>
      </c>
      <c r="I45" s="385">
        <v>0.4</v>
      </c>
      <c r="J45" s="358">
        <f t="shared" si="3"/>
        <v>0.4</v>
      </c>
      <c r="K45" s="386" t="s">
        <v>51</v>
      </c>
      <c r="L45" s="387">
        <v>1</v>
      </c>
      <c r="M45" s="388" t="s">
        <v>49</v>
      </c>
      <c r="N45" s="355"/>
    </row>
    <row r="46" spans="1:14" s="23" customFormat="1" ht="15" customHeight="1" x14ac:dyDescent="0.2">
      <c r="A46" s="382" t="s">
        <v>397</v>
      </c>
      <c r="B46" s="382" t="s">
        <v>392</v>
      </c>
      <c r="C46" s="382" t="s">
        <v>391</v>
      </c>
      <c r="D46" s="382" t="s">
        <v>392</v>
      </c>
      <c r="E46" s="383"/>
      <c r="F46" s="369"/>
      <c r="G46" s="389" t="s">
        <v>719</v>
      </c>
      <c r="H46" s="385">
        <v>0.3</v>
      </c>
      <c r="I46" s="385">
        <v>0.4</v>
      </c>
      <c r="J46" s="385">
        <f t="shared" si="3"/>
        <v>0.35</v>
      </c>
      <c r="K46" s="386" t="s">
        <v>51</v>
      </c>
      <c r="L46" s="387">
        <v>1</v>
      </c>
      <c r="M46" s="388" t="s">
        <v>49</v>
      </c>
      <c r="N46" s="355" t="s">
        <v>714</v>
      </c>
    </row>
    <row r="47" spans="1:14" s="23" customFormat="1" ht="15" customHeight="1" x14ac:dyDescent="0.2">
      <c r="A47" s="363"/>
      <c r="B47" s="363"/>
      <c r="C47" s="363"/>
      <c r="D47" s="363"/>
      <c r="E47" s="364"/>
      <c r="F47" s="154"/>
      <c r="G47" s="155"/>
      <c r="H47" s="365"/>
      <c r="I47" s="365"/>
      <c r="J47" s="365"/>
      <c r="K47" s="366"/>
      <c r="L47" s="158"/>
      <c r="M47" s="159"/>
      <c r="N47" s="367"/>
    </row>
    <row r="48" spans="1:14" s="23" customFormat="1" ht="15" customHeight="1" x14ac:dyDescent="0.2">
      <c r="A48" s="340" t="s">
        <v>397</v>
      </c>
      <c r="B48" s="340" t="s">
        <v>393</v>
      </c>
      <c r="C48" s="340"/>
      <c r="D48" s="340"/>
      <c r="E48" s="368"/>
      <c r="F48" s="343"/>
      <c r="G48" s="370" t="s">
        <v>912</v>
      </c>
      <c r="H48" s="358"/>
      <c r="I48" s="358"/>
      <c r="J48" s="358"/>
      <c r="K48" s="359"/>
      <c r="L48" s="360"/>
      <c r="M48" s="359"/>
      <c r="N48" s="361"/>
    </row>
    <row r="49" spans="1:14" s="23" customFormat="1" ht="15" customHeight="1" x14ac:dyDescent="0.2">
      <c r="A49" s="342" t="s">
        <v>397</v>
      </c>
      <c r="B49" s="342" t="s">
        <v>393</v>
      </c>
      <c r="C49" s="342" t="s">
        <v>434</v>
      </c>
      <c r="D49" s="342" t="s">
        <v>434</v>
      </c>
      <c r="E49" s="368"/>
      <c r="F49" s="375"/>
      <c r="G49" s="379" t="s">
        <v>913</v>
      </c>
      <c r="H49" s="358">
        <v>0.75</v>
      </c>
      <c r="I49" s="358">
        <v>1.25</v>
      </c>
      <c r="J49" s="358">
        <f t="shared" ref="J49:J91" si="4">(I49+H49)/2</f>
        <v>1</v>
      </c>
      <c r="K49" s="359" t="s">
        <v>51</v>
      </c>
      <c r="L49" s="360">
        <v>1</v>
      </c>
      <c r="M49" s="359" t="s">
        <v>49</v>
      </c>
      <c r="N49" s="361"/>
    </row>
    <row r="50" spans="1:14" s="23" customFormat="1" ht="30" customHeight="1" x14ac:dyDescent="0.2">
      <c r="A50" s="342" t="s">
        <v>397</v>
      </c>
      <c r="B50" s="342" t="s">
        <v>393</v>
      </c>
      <c r="C50" s="342" t="s">
        <v>434</v>
      </c>
      <c r="D50" s="342" t="s">
        <v>391</v>
      </c>
      <c r="E50" s="368"/>
      <c r="F50" s="375"/>
      <c r="G50" s="379" t="s">
        <v>288</v>
      </c>
      <c r="H50" s="358">
        <f>1/5</f>
        <v>0.2</v>
      </c>
      <c r="I50" s="358">
        <f>1/4</f>
        <v>0.25</v>
      </c>
      <c r="J50" s="358">
        <f t="shared" si="4"/>
        <v>0.22500000000000001</v>
      </c>
      <c r="K50" s="359" t="s">
        <v>51</v>
      </c>
      <c r="L50" s="360">
        <v>1</v>
      </c>
      <c r="M50" s="359" t="s">
        <v>49</v>
      </c>
      <c r="N50" s="361"/>
    </row>
    <row r="51" spans="1:14" ht="30" customHeight="1" x14ac:dyDescent="0.2">
      <c r="A51" s="342" t="s">
        <v>397</v>
      </c>
      <c r="B51" s="342" t="s">
        <v>393</v>
      </c>
      <c r="C51" s="342" t="s">
        <v>434</v>
      </c>
      <c r="D51" s="342" t="s">
        <v>392</v>
      </c>
      <c r="E51" s="368"/>
      <c r="F51" s="375"/>
      <c r="G51" s="379" t="s">
        <v>287</v>
      </c>
      <c r="H51" s="358">
        <f>1/6</f>
        <v>0.16666666666666666</v>
      </c>
      <c r="I51" s="358">
        <v>0.34</v>
      </c>
      <c r="J51" s="358">
        <f t="shared" si="4"/>
        <v>0.25333333333333335</v>
      </c>
      <c r="K51" s="359" t="s">
        <v>51</v>
      </c>
      <c r="L51" s="360">
        <v>1</v>
      </c>
      <c r="M51" s="359" t="s">
        <v>49</v>
      </c>
      <c r="N51" s="361"/>
    </row>
    <row r="52" spans="1:14" s="23" customFormat="1" ht="15" customHeight="1" x14ac:dyDescent="0.2">
      <c r="A52" s="342" t="s">
        <v>397</v>
      </c>
      <c r="B52" s="342" t="s">
        <v>393</v>
      </c>
      <c r="C52" s="342" t="s">
        <v>434</v>
      </c>
      <c r="D52" s="342" t="s">
        <v>393</v>
      </c>
      <c r="E52" s="368"/>
      <c r="F52" s="375"/>
      <c r="G52" s="379" t="s">
        <v>950</v>
      </c>
      <c r="H52" s="358">
        <f>1/3</f>
        <v>0.33333333333333331</v>
      </c>
      <c r="I52" s="358">
        <v>0.33</v>
      </c>
      <c r="J52" s="358">
        <f t="shared" si="4"/>
        <v>0.33166666666666667</v>
      </c>
      <c r="K52" s="359" t="s">
        <v>51</v>
      </c>
      <c r="L52" s="360">
        <v>1</v>
      </c>
      <c r="M52" s="359" t="s">
        <v>49</v>
      </c>
      <c r="N52" s="361"/>
    </row>
    <row r="53" spans="1:14" s="23" customFormat="1" ht="15" customHeight="1" x14ac:dyDescent="0.2">
      <c r="A53" s="363"/>
      <c r="B53" s="363"/>
      <c r="C53" s="363"/>
      <c r="D53" s="363"/>
      <c r="E53" s="364"/>
      <c r="F53" s="154"/>
      <c r="G53" s="155"/>
      <c r="H53" s="365"/>
      <c r="I53" s="365"/>
      <c r="J53" s="365"/>
      <c r="K53" s="366"/>
      <c r="L53" s="158"/>
      <c r="M53" s="159"/>
      <c r="N53" s="367"/>
    </row>
    <row r="54" spans="1:14" s="23" customFormat="1" ht="15" customHeight="1" x14ac:dyDescent="0.2">
      <c r="A54" s="340" t="s">
        <v>397</v>
      </c>
      <c r="B54" s="340" t="s">
        <v>395</v>
      </c>
      <c r="C54" s="342"/>
      <c r="D54" s="342"/>
      <c r="E54" s="368"/>
      <c r="F54" s="375"/>
      <c r="G54" s="391" t="s">
        <v>720</v>
      </c>
      <c r="H54" s="358"/>
      <c r="I54" s="358"/>
      <c r="J54" s="358"/>
      <c r="K54" s="359"/>
      <c r="L54" s="360"/>
      <c r="M54" s="359"/>
      <c r="N54" s="361"/>
    </row>
    <row r="55" spans="1:14" s="23" customFormat="1" ht="15" customHeight="1" x14ac:dyDescent="0.2">
      <c r="A55" s="342" t="s">
        <v>397</v>
      </c>
      <c r="B55" s="342" t="s">
        <v>395</v>
      </c>
      <c r="C55" s="342" t="s">
        <v>434</v>
      </c>
      <c r="D55" s="342"/>
      <c r="E55" s="368"/>
      <c r="F55" s="375"/>
      <c r="G55" s="391" t="s">
        <v>721</v>
      </c>
      <c r="H55" s="358">
        <v>0.25</v>
      </c>
      <c r="I55" s="358">
        <v>0.25</v>
      </c>
      <c r="J55" s="358">
        <f t="shared" si="4"/>
        <v>0.25</v>
      </c>
      <c r="K55" s="359" t="s">
        <v>51</v>
      </c>
      <c r="L55" s="360">
        <v>1</v>
      </c>
      <c r="M55" s="359" t="s">
        <v>49</v>
      </c>
      <c r="N55" s="361"/>
    </row>
    <row r="56" spans="1:14" s="23" customFormat="1" ht="15" customHeight="1" x14ac:dyDescent="0.2">
      <c r="A56" s="363"/>
      <c r="B56" s="363"/>
      <c r="C56" s="363"/>
      <c r="D56" s="363"/>
      <c r="E56" s="364"/>
      <c r="F56" s="154"/>
      <c r="G56" s="155"/>
      <c r="H56" s="365"/>
      <c r="I56" s="365"/>
      <c r="J56" s="365"/>
      <c r="K56" s="366"/>
      <c r="L56" s="158"/>
      <c r="M56" s="159"/>
      <c r="N56" s="367"/>
    </row>
    <row r="57" spans="1:14" s="23" customFormat="1" ht="15" customHeight="1" x14ac:dyDescent="0.2">
      <c r="A57" s="340" t="s">
        <v>397</v>
      </c>
      <c r="B57" s="340" t="s">
        <v>397</v>
      </c>
      <c r="C57" s="342"/>
      <c r="D57" s="342"/>
      <c r="E57" s="368"/>
      <c r="F57" s="375"/>
      <c r="G57" s="391" t="s">
        <v>722</v>
      </c>
      <c r="H57" s="358"/>
      <c r="I57" s="358"/>
      <c r="J57" s="358"/>
      <c r="K57" s="359"/>
      <c r="L57" s="360"/>
      <c r="M57" s="359"/>
      <c r="N57" s="361"/>
    </row>
    <row r="58" spans="1:14" ht="15" customHeight="1" x14ac:dyDescent="0.2">
      <c r="A58" s="342" t="s">
        <v>397</v>
      </c>
      <c r="B58" s="342" t="s">
        <v>397</v>
      </c>
      <c r="C58" s="342" t="s">
        <v>434</v>
      </c>
      <c r="D58" s="342"/>
      <c r="E58" s="368"/>
      <c r="F58" s="375"/>
      <c r="G58" s="391" t="s">
        <v>735</v>
      </c>
      <c r="H58" s="358">
        <v>37.5</v>
      </c>
      <c r="I58" s="358">
        <v>37.5</v>
      </c>
      <c r="J58" s="358">
        <f t="shared" si="4"/>
        <v>37.5</v>
      </c>
      <c r="K58" s="359" t="s">
        <v>50</v>
      </c>
      <c r="L58" s="360">
        <v>1</v>
      </c>
      <c r="M58" s="359" t="s">
        <v>49</v>
      </c>
      <c r="N58" s="361"/>
    </row>
    <row r="59" spans="1:14" s="23" customFormat="1" ht="15" customHeight="1" x14ac:dyDescent="0.2">
      <c r="A59" s="363"/>
      <c r="B59" s="363"/>
      <c r="C59" s="363"/>
      <c r="D59" s="363"/>
      <c r="E59" s="364"/>
      <c r="F59" s="154"/>
      <c r="G59" s="155"/>
      <c r="H59" s="365"/>
      <c r="I59" s="365"/>
      <c r="J59" s="365"/>
      <c r="K59" s="366"/>
      <c r="L59" s="158"/>
      <c r="M59" s="159"/>
      <c r="N59" s="367"/>
    </row>
    <row r="60" spans="1:14" s="23" customFormat="1" ht="15" customHeight="1" x14ac:dyDescent="0.2">
      <c r="A60" s="340" t="s">
        <v>397</v>
      </c>
      <c r="B60" s="340" t="s">
        <v>400</v>
      </c>
      <c r="C60" s="340"/>
      <c r="D60" s="340"/>
      <c r="E60" s="368"/>
      <c r="F60" s="343"/>
      <c r="G60" s="370" t="s">
        <v>134</v>
      </c>
      <c r="H60" s="358"/>
      <c r="I60" s="358"/>
      <c r="J60" s="358"/>
      <c r="K60" s="359"/>
      <c r="L60" s="360"/>
      <c r="M60" s="359"/>
      <c r="N60" s="361"/>
    </row>
    <row r="61" spans="1:14" s="23" customFormat="1" ht="15" customHeight="1" x14ac:dyDescent="0.2">
      <c r="A61" s="392"/>
      <c r="B61" s="348"/>
      <c r="C61" s="392"/>
      <c r="D61" s="392"/>
      <c r="E61" s="393"/>
      <c r="F61" s="394"/>
      <c r="G61" s="395" t="s">
        <v>723</v>
      </c>
      <c r="H61" s="352"/>
      <c r="I61" s="352"/>
      <c r="J61" s="352"/>
      <c r="K61" s="353"/>
      <c r="L61" s="387"/>
      <c r="M61" s="353"/>
      <c r="N61" s="355"/>
    </row>
    <row r="62" spans="1:14" s="23" customFormat="1" ht="30" customHeight="1" x14ac:dyDescent="0.2">
      <c r="A62" s="342" t="s">
        <v>397</v>
      </c>
      <c r="B62" s="342" t="s">
        <v>400</v>
      </c>
      <c r="C62" s="342" t="s">
        <v>434</v>
      </c>
      <c r="D62" s="342" t="s">
        <v>434</v>
      </c>
      <c r="E62" s="396"/>
      <c r="F62" s="375"/>
      <c r="G62" s="379" t="s">
        <v>1084</v>
      </c>
      <c r="H62" s="358">
        <f>1/2.5</f>
        <v>0.4</v>
      </c>
      <c r="I62" s="358">
        <v>0.4</v>
      </c>
      <c r="J62" s="358">
        <f t="shared" si="4"/>
        <v>0.4</v>
      </c>
      <c r="K62" s="359" t="s">
        <v>51</v>
      </c>
      <c r="L62" s="360">
        <v>1</v>
      </c>
      <c r="M62" s="359" t="s">
        <v>49</v>
      </c>
      <c r="N62" s="361"/>
    </row>
    <row r="63" spans="1:14" s="23" customFormat="1" ht="30" customHeight="1" x14ac:dyDescent="0.2">
      <c r="A63" s="342" t="s">
        <v>397</v>
      </c>
      <c r="B63" s="342" t="s">
        <v>400</v>
      </c>
      <c r="C63" s="342" t="s">
        <v>434</v>
      </c>
      <c r="D63" s="342" t="s">
        <v>391</v>
      </c>
      <c r="E63" s="396"/>
      <c r="F63" s="375"/>
      <c r="G63" s="379" t="s">
        <v>731</v>
      </c>
      <c r="H63" s="358">
        <v>0.5</v>
      </c>
      <c r="I63" s="358">
        <v>0.5</v>
      </c>
      <c r="J63" s="358">
        <f t="shared" si="4"/>
        <v>0.5</v>
      </c>
      <c r="K63" s="359" t="s">
        <v>51</v>
      </c>
      <c r="L63" s="360">
        <v>1</v>
      </c>
      <c r="M63" s="359" t="s">
        <v>49</v>
      </c>
      <c r="N63" s="361"/>
    </row>
    <row r="64" spans="1:14" s="23" customFormat="1" ht="30" customHeight="1" x14ac:dyDescent="0.2">
      <c r="A64" s="342" t="s">
        <v>397</v>
      </c>
      <c r="B64" s="342" t="s">
        <v>400</v>
      </c>
      <c r="C64" s="342" t="s">
        <v>434</v>
      </c>
      <c r="D64" s="342" t="s">
        <v>392</v>
      </c>
      <c r="E64" s="396"/>
      <c r="F64" s="375"/>
      <c r="G64" s="379" t="s">
        <v>180</v>
      </c>
      <c r="H64" s="358">
        <v>1</v>
      </c>
      <c r="I64" s="358">
        <v>2</v>
      </c>
      <c r="J64" s="358">
        <f t="shared" si="4"/>
        <v>1.5</v>
      </c>
      <c r="K64" s="359" t="s">
        <v>51</v>
      </c>
      <c r="L64" s="360">
        <v>1</v>
      </c>
      <c r="M64" s="359" t="s">
        <v>49</v>
      </c>
      <c r="N64" s="361"/>
    </row>
    <row r="65" spans="1:14" s="23" customFormat="1" ht="45" customHeight="1" x14ac:dyDescent="0.2">
      <c r="A65" s="342" t="s">
        <v>397</v>
      </c>
      <c r="B65" s="342" t="s">
        <v>400</v>
      </c>
      <c r="C65" s="342" t="s">
        <v>434</v>
      </c>
      <c r="D65" s="342" t="s">
        <v>393</v>
      </c>
      <c r="E65" s="396"/>
      <c r="F65" s="375"/>
      <c r="G65" s="379" t="s">
        <v>1085</v>
      </c>
      <c r="H65" s="358">
        <f>1000/6</f>
        <v>166.66666666666666</v>
      </c>
      <c r="I65" s="358">
        <f>1000/6</f>
        <v>166.66666666666666</v>
      </c>
      <c r="J65" s="358">
        <f t="shared" si="4"/>
        <v>166.66666666666666</v>
      </c>
      <c r="K65" s="359" t="s">
        <v>50</v>
      </c>
      <c r="L65" s="360">
        <v>1</v>
      </c>
      <c r="M65" s="359" t="s">
        <v>49</v>
      </c>
      <c r="N65" s="361"/>
    </row>
    <row r="66" spans="1:14" s="54" customFormat="1" ht="15" customHeight="1" x14ac:dyDescent="0.2">
      <c r="A66" s="363"/>
      <c r="B66" s="363"/>
      <c r="C66" s="363"/>
      <c r="D66" s="363"/>
      <c r="E66" s="364"/>
      <c r="F66" s="154"/>
      <c r="G66" s="155"/>
      <c r="H66" s="365"/>
      <c r="I66" s="365"/>
      <c r="J66" s="365"/>
      <c r="K66" s="366"/>
      <c r="L66" s="158"/>
      <c r="M66" s="159"/>
      <c r="N66" s="367"/>
    </row>
    <row r="67" spans="1:14" s="23" customFormat="1" ht="15" customHeight="1" x14ac:dyDescent="0.2">
      <c r="A67" s="340" t="s">
        <v>397</v>
      </c>
      <c r="B67" s="340" t="s">
        <v>401</v>
      </c>
      <c r="C67" s="340"/>
      <c r="D67" s="340"/>
      <c r="E67" s="396"/>
      <c r="F67" s="343"/>
      <c r="G67" s="370" t="s">
        <v>136</v>
      </c>
      <c r="H67" s="358"/>
      <c r="I67" s="358"/>
      <c r="J67" s="358"/>
      <c r="K67" s="359"/>
      <c r="L67" s="360"/>
      <c r="M67" s="359"/>
      <c r="N67" s="361"/>
    </row>
    <row r="68" spans="1:14" s="32" customFormat="1" ht="15" customHeight="1" x14ac:dyDescent="0.25">
      <c r="A68" s="348" t="s">
        <v>397</v>
      </c>
      <c r="B68" s="348" t="s">
        <v>401</v>
      </c>
      <c r="C68" s="348" t="s">
        <v>434</v>
      </c>
      <c r="D68" s="350"/>
      <c r="E68" s="396"/>
      <c r="F68" s="395"/>
      <c r="G68" s="395" t="s">
        <v>808</v>
      </c>
      <c r="H68" s="358"/>
      <c r="I68" s="358"/>
      <c r="J68" s="358"/>
      <c r="K68" s="359"/>
      <c r="L68" s="360"/>
      <c r="M68" s="359"/>
      <c r="N68" s="397"/>
    </row>
    <row r="69" spans="1:14" s="32" customFormat="1" ht="30" customHeight="1" x14ac:dyDescent="0.25">
      <c r="A69" s="342" t="s">
        <v>397</v>
      </c>
      <c r="B69" s="342" t="s">
        <v>401</v>
      </c>
      <c r="C69" s="342" t="s">
        <v>434</v>
      </c>
      <c r="D69" s="342" t="s">
        <v>434</v>
      </c>
      <c r="E69" s="396"/>
      <c r="F69" s="375" t="s">
        <v>984</v>
      </c>
      <c r="G69" s="379" t="s">
        <v>622</v>
      </c>
      <c r="H69" s="358">
        <v>0.7</v>
      </c>
      <c r="I69" s="358">
        <v>1.3</v>
      </c>
      <c r="J69" s="358">
        <f t="shared" si="4"/>
        <v>1</v>
      </c>
      <c r="K69" s="359" t="s">
        <v>51</v>
      </c>
      <c r="L69" s="360">
        <v>1</v>
      </c>
      <c r="M69" s="359" t="s">
        <v>49</v>
      </c>
      <c r="N69" s="397" t="s">
        <v>283</v>
      </c>
    </row>
    <row r="70" spans="1:14" s="32" customFormat="1" ht="30" customHeight="1" x14ac:dyDescent="0.25">
      <c r="A70" s="342" t="s">
        <v>397</v>
      </c>
      <c r="B70" s="342" t="s">
        <v>401</v>
      </c>
      <c r="C70" s="342" t="s">
        <v>434</v>
      </c>
      <c r="D70" s="342" t="s">
        <v>391</v>
      </c>
      <c r="E70" s="396"/>
      <c r="F70" s="375" t="s">
        <v>984</v>
      </c>
      <c r="G70" s="379" t="s">
        <v>137</v>
      </c>
      <c r="H70" s="358">
        <v>0.7</v>
      </c>
      <c r="I70" s="358">
        <v>1.3</v>
      </c>
      <c r="J70" s="358">
        <f t="shared" si="4"/>
        <v>1</v>
      </c>
      <c r="K70" s="359" t="s">
        <v>51</v>
      </c>
      <c r="L70" s="360">
        <v>1</v>
      </c>
      <c r="M70" s="359" t="s">
        <v>49</v>
      </c>
      <c r="N70" s="397"/>
    </row>
    <row r="71" spans="1:14" s="32" customFormat="1" ht="30" customHeight="1" x14ac:dyDescent="0.25">
      <c r="A71" s="342" t="s">
        <v>397</v>
      </c>
      <c r="B71" s="342" t="s">
        <v>401</v>
      </c>
      <c r="C71" s="342" t="s">
        <v>434</v>
      </c>
      <c r="D71" s="342" t="s">
        <v>392</v>
      </c>
      <c r="E71" s="396"/>
      <c r="F71" s="375" t="s">
        <v>984</v>
      </c>
      <c r="G71" s="379" t="s">
        <v>138</v>
      </c>
      <c r="H71" s="358">
        <v>0.7</v>
      </c>
      <c r="I71" s="358">
        <v>1.3</v>
      </c>
      <c r="J71" s="358">
        <f t="shared" si="4"/>
        <v>1</v>
      </c>
      <c r="K71" s="359" t="s">
        <v>51</v>
      </c>
      <c r="L71" s="360">
        <v>1</v>
      </c>
      <c r="M71" s="359" t="s">
        <v>49</v>
      </c>
      <c r="N71" s="397" t="s">
        <v>283</v>
      </c>
    </row>
    <row r="72" spans="1:14" s="32" customFormat="1" ht="45" customHeight="1" x14ac:dyDescent="0.25">
      <c r="A72" s="342" t="s">
        <v>397</v>
      </c>
      <c r="B72" s="342" t="s">
        <v>401</v>
      </c>
      <c r="C72" s="342" t="s">
        <v>434</v>
      </c>
      <c r="D72" s="342" t="s">
        <v>393</v>
      </c>
      <c r="E72" s="396"/>
      <c r="F72" s="375" t="s">
        <v>984</v>
      </c>
      <c r="G72" s="379" t="s">
        <v>139</v>
      </c>
      <c r="H72" s="358">
        <f>1/5</f>
        <v>0.2</v>
      </c>
      <c r="I72" s="358">
        <f>1/2.5</f>
        <v>0.4</v>
      </c>
      <c r="J72" s="358">
        <f t="shared" si="4"/>
        <v>0.30000000000000004</v>
      </c>
      <c r="K72" s="359" t="s">
        <v>51</v>
      </c>
      <c r="L72" s="360">
        <v>1</v>
      </c>
      <c r="M72" s="359" t="s">
        <v>49</v>
      </c>
      <c r="N72" s="397"/>
    </row>
    <row r="73" spans="1:14" s="32" customFormat="1" ht="45" customHeight="1" x14ac:dyDescent="0.25">
      <c r="A73" s="342" t="s">
        <v>397</v>
      </c>
      <c r="B73" s="342" t="s">
        <v>401</v>
      </c>
      <c r="C73" s="342" t="s">
        <v>434</v>
      </c>
      <c r="D73" s="342" t="s">
        <v>395</v>
      </c>
      <c r="E73" s="396"/>
      <c r="F73" s="375" t="s">
        <v>984</v>
      </c>
      <c r="G73" s="372" t="s">
        <v>621</v>
      </c>
      <c r="H73" s="358">
        <f>1/6</f>
        <v>0.16666666666666666</v>
      </c>
      <c r="I73" s="358">
        <f>1/3</f>
        <v>0.33333333333333331</v>
      </c>
      <c r="J73" s="358">
        <f t="shared" si="4"/>
        <v>0.25</v>
      </c>
      <c r="K73" s="359" t="s">
        <v>51</v>
      </c>
      <c r="L73" s="360">
        <v>1</v>
      </c>
      <c r="M73" s="359" t="s">
        <v>49</v>
      </c>
      <c r="N73" s="397" t="s">
        <v>283</v>
      </c>
    </row>
    <row r="74" spans="1:14" s="32" customFormat="1" ht="30" customHeight="1" x14ac:dyDescent="0.25">
      <c r="A74" s="342" t="s">
        <v>397</v>
      </c>
      <c r="B74" s="342" t="s">
        <v>401</v>
      </c>
      <c r="C74" s="342" t="s">
        <v>434</v>
      </c>
      <c r="D74" s="342" t="s">
        <v>397</v>
      </c>
      <c r="E74" s="396"/>
      <c r="F74" s="375" t="s">
        <v>984</v>
      </c>
      <c r="G74" s="362" t="s">
        <v>771</v>
      </c>
      <c r="H74" s="358">
        <f>100/4</f>
        <v>25</v>
      </c>
      <c r="I74" s="358">
        <f>100/3</f>
        <v>33.333333333333336</v>
      </c>
      <c r="J74" s="358">
        <f t="shared" si="4"/>
        <v>29.166666666666668</v>
      </c>
      <c r="K74" s="359" t="s">
        <v>50</v>
      </c>
      <c r="L74" s="360">
        <v>1</v>
      </c>
      <c r="M74" s="359" t="s">
        <v>49</v>
      </c>
      <c r="N74" s="397"/>
    </row>
    <row r="75" spans="1:14" s="32" customFormat="1" ht="30" customHeight="1" x14ac:dyDescent="0.25">
      <c r="A75" s="342" t="s">
        <v>397</v>
      </c>
      <c r="B75" s="342" t="s">
        <v>401</v>
      </c>
      <c r="C75" s="342" t="s">
        <v>434</v>
      </c>
      <c r="D75" s="342" t="s">
        <v>400</v>
      </c>
      <c r="E75" s="396"/>
      <c r="F75" s="375" t="s">
        <v>984</v>
      </c>
      <c r="G75" s="362" t="s">
        <v>620</v>
      </c>
      <c r="H75" s="358">
        <v>1</v>
      </c>
      <c r="I75" s="358">
        <v>1</v>
      </c>
      <c r="J75" s="358">
        <f t="shared" si="4"/>
        <v>1</v>
      </c>
      <c r="K75" s="359" t="s">
        <v>51</v>
      </c>
      <c r="L75" s="360">
        <v>1</v>
      </c>
      <c r="M75" s="359" t="s">
        <v>49</v>
      </c>
      <c r="N75" s="397"/>
    </row>
    <row r="76" spans="1:14" s="32" customFormat="1" ht="30" customHeight="1" x14ac:dyDescent="0.25">
      <c r="A76" s="342" t="s">
        <v>397</v>
      </c>
      <c r="B76" s="342" t="s">
        <v>401</v>
      </c>
      <c r="C76" s="342" t="s">
        <v>434</v>
      </c>
      <c r="D76" s="342" t="s">
        <v>401</v>
      </c>
      <c r="E76" s="396"/>
      <c r="F76" s="375" t="s">
        <v>984</v>
      </c>
      <c r="G76" s="362" t="s">
        <v>619</v>
      </c>
      <c r="H76" s="358">
        <v>0.67</v>
      </c>
      <c r="I76" s="358">
        <v>0.67</v>
      </c>
      <c r="J76" s="358">
        <f t="shared" si="4"/>
        <v>0.67</v>
      </c>
      <c r="K76" s="359" t="s">
        <v>51</v>
      </c>
      <c r="L76" s="360">
        <v>1</v>
      </c>
      <c r="M76" s="359" t="s">
        <v>49</v>
      </c>
      <c r="N76" s="397"/>
    </row>
    <row r="77" spans="1:14" ht="30" customHeight="1" x14ac:dyDescent="0.2">
      <c r="A77" s="342" t="s">
        <v>397</v>
      </c>
      <c r="B77" s="342" t="s">
        <v>401</v>
      </c>
      <c r="C77" s="342" t="s">
        <v>434</v>
      </c>
      <c r="D77" s="342" t="s">
        <v>402</v>
      </c>
      <c r="E77" s="396"/>
      <c r="F77" s="375" t="s">
        <v>984</v>
      </c>
      <c r="G77" s="362" t="s">
        <v>618</v>
      </c>
      <c r="H77" s="358">
        <v>0.5</v>
      </c>
      <c r="I77" s="358">
        <v>0.67</v>
      </c>
      <c r="J77" s="358">
        <f t="shared" si="4"/>
        <v>0.58499999999999996</v>
      </c>
      <c r="K77" s="359" t="s">
        <v>51</v>
      </c>
      <c r="L77" s="360">
        <v>1</v>
      </c>
      <c r="M77" s="359" t="s">
        <v>49</v>
      </c>
      <c r="N77" s="397"/>
    </row>
    <row r="78" spans="1:14" ht="15" customHeight="1" x14ac:dyDescent="0.2">
      <c r="A78" s="340" t="s">
        <v>397</v>
      </c>
      <c r="B78" s="340" t="s">
        <v>401</v>
      </c>
      <c r="C78" s="340" t="s">
        <v>391</v>
      </c>
      <c r="D78" s="342"/>
      <c r="E78" s="396"/>
      <c r="F78" s="380"/>
      <c r="G78" s="370" t="s">
        <v>140</v>
      </c>
      <c r="H78" s="358"/>
      <c r="I78" s="358"/>
      <c r="J78" s="358"/>
      <c r="K78" s="359"/>
      <c r="L78" s="360"/>
      <c r="M78" s="359"/>
      <c r="N78" s="397"/>
    </row>
    <row r="79" spans="1:14" ht="30" customHeight="1" x14ac:dyDescent="0.2">
      <c r="A79" s="342" t="s">
        <v>397</v>
      </c>
      <c r="B79" s="342" t="s">
        <v>401</v>
      </c>
      <c r="C79" s="342" t="s">
        <v>391</v>
      </c>
      <c r="D79" s="342" t="s">
        <v>434</v>
      </c>
      <c r="E79" s="396"/>
      <c r="F79" s="375"/>
      <c r="G79" s="379" t="s">
        <v>790</v>
      </c>
      <c r="H79" s="358">
        <v>1.33</v>
      </c>
      <c r="I79" s="358">
        <v>2</v>
      </c>
      <c r="J79" s="358">
        <f t="shared" si="4"/>
        <v>1.665</v>
      </c>
      <c r="K79" s="359" t="s">
        <v>51</v>
      </c>
      <c r="L79" s="360">
        <v>1</v>
      </c>
      <c r="M79" s="359" t="s">
        <v>49</v>
      </c>
      <c r="N79" s="397"/>
    </row>
    <row r="80" spans="1:14" ht="30" customHeight="1" x14ac:dyDescent="0.2">
      <c r="A80" s="342" t="s">
        <v>397</v>
      </c>
      <c r="B80" s="342" t="s">
        <v>401</v>
      </c>
      <c r="C80" s="342" t="s">
        <v>391</v>
      </c>
      <c r="D80" s="342" t="s">
        <v>391</v>
      </c>
      <c r="E80" s="396"/>
      <c r="F80" s="375"/>
      <c r="G80" s="379" t="s">
        <v>791</v>
      </c>
      <c r="H80" s="358">
        <v>0.5</v>
      </c>
      <c r="I80" s="358">
        <v>0.5</v>
      </c>
      <c r="J80" s="358">
        <f t="shared" si="4"/>
        <v>0.5</v>
      </c>
      <c r="K80" s="359" t="s">
        <v>51</v>
      </c>
      <c r="L80" s="360">
        <v>1</v>
      </c>
      <c r="M80" s="359" t="s">
        <v>49</v>
      </c>
      <c r="N80" s="397"/>
    </row>
    <row r="81" spans="1:14" ht="15" customHeight="1" x14ac:dyDescent="0.2">
      <c r="A81" s="342" t="s">
        <v>397</v>
      </c>
      <c r="B81" s="342" t="s">
        <v>401</v>
      </c>
      <c r="C81" s="342" t="s">
        <v>391</v>
      </c>
      <c r="D81" s="342" t="s">
        <v>392</v>
      </c>
      <c r="E81" s="396"/>
      <c r="F81" s="375"/>
      <c r="G81" s="379" t="s">
        <v>736</v>
      </c>
      <c r="H81" s="358">
        <v>4</v>
      </c>
      <c r="I81" s="358">
        <v>4</v>
      </c>
      <c r="J81" s="358">
        <f t="shared" si="4"/>
        <v>4</v>
      </c>
      <c r="K81" s="359" t="s">
        <v>51</v>
      </c>
      <c r="L81" s="360">
        <v>1</v>
      </c>
      <c r="M81" s="359" t="s">
        <v>49</v>
      </c>
      <c r="N81" s="397"/>
    </row>
    <row r="82" spans="1:14" ht="15" customHeight="1" x14ac:dyDescent="0.2">
      <c r="A82" s="342" t="s">
        <v>397</v>
      </c>
      <c r="B82" s="342" t="s">
        <v>401</v>
      </c>
      <c r="C82" s="342" t="s">
        <v>391</v>
      </c>
      <c r="D82" s="342" t="s">
        <v>393</v>
      </c>
      <c r="E82" s="396"/>
      <c r="F82" s="375"/>
      <c r="G82" s="379" t="s">
        <v>737</v>
      </c>
      <c r="H82" s="358">
        <v>4</v>
      </c>
      <c r="I82" s="358">
        <v>4</v>
      </c>
      <c r="J82" s="358">
        <f t="shared" si="4"/>
        <v>4</v>
      </c>
      <c r="K82" s="359" t="s">
        <v>51</v>
      </c>
      <c r="L82" s="360">
        <v>1</v>
      </c>
      <c r="M82" s="359" t="s">
        <v>49</v>
      </c>
      <c r="N82" s="397"/>
    </row>
    <row r="83" spans="1:14" ht="15" customHeight="1" x14ac:dyDescent="0.2">
      <c r="A83" s="363"/>
      <c r="B83" s="363"/>
      <c r="C83" s="363"/>
      <c r="D83" s="363"/>
      <c r="E83" s="364"/>
      <c r="F83" s="154"/>
      <c r="G83" s="155"/>
      <c r="H83" s="365"/>
      <c r="I83" s="365"/>
      <c r="J83" s="365"/>
      <c r="K83" s="366"/>
      <c r="L83" s="158"/>
      <c r="M83" s="159"/>
      <c r="N83" s="367"/>
    </row>
    <row r="84" spans="1:14" ht="15" customHeight="1" x14ac:dyDescent="0.2">
      <c r="A84" s="340" t="s">
        <v>397</v>
      </c>
      <c r="B84" s="340" t="s">
        <v>402</v>
      </c>
      <c r="C84" s="340"/>
      <c r="D84" s="398"/>
      <c r="E84" s="399"/>
      <c r="F84" s="343"/>
      <c r="G84" s="370" t="s">
        <v>184</v>
      </c>
      <c r="H84" s="358"/>
      <c r="I84" s="358"/>
      <c r="J84" s="358"/>
      <c r="K84" s="359"/>
      <c r="L84" s="360"/>
      <c r="M84" s="359"/>
      <c r="N84" s="397"/>
    </row>
    <row r="85" spans="1:14" ht="15" customHeight="1" x14ac:dyDescent="0.2">
      <c r="A85" s="340" t="s">
        <v>397</v>
      </c>
      <c r="B85" s="340" t="s">
        <v>402</v>
      </c>
      <c r="C85" s="340" t="s">
        <v>434</v>
      </c>
      <c r="D85" s="398"/>
      <c r="E85" s="399"/>
      <c r="F85" s="343"/>
      <c r="G85" s="380" t="s">
        <v>104</v>
      </c>
      <c r="H85" s="358"/>
      <c r="I85" s="358"/>
      <c r="J85" s="358"/>
      <c r="K85" s="359"/>
      <c r="L85" s="360"/>
      <c r="M85" s="359"/>
      <c r="N85" s="397"/>
    </row>
    <row r="86" spans="1:14" ht="30" customHeight="1" x14ac:dyDescent="0.2">
      <c r="A86" s="342" t="s">
        <v>397</v>
      </c>
      <c r="B86" s="342" t="s">
        <v>402</v>
      </c>
      <c r="C86" s="342" t="s">
        <v>434</v>
      </c>
      <c r="D86" s="342" t="s">
        <v>434</v>
      </c>
      <c r="E86" s="396"/>
      <c r="F86" s="375"/>
      <c r="G86" s="379" t="s">
        <v>284</v>
      </c>
      <c r="H86" s="358">
        <f>1500/4</f>
        <v>375</v>
      </c>
      <c r="I86" s="358">
        <v>400</v>
      </c>
      <c r="J86" s="358">
        <f t="shared" si="4"/>
        <v>387.5</v>
      </c>
      <c r="K86" s="359" t="s">
        <v>50</v>
      </c>
      <c r="L86" s="360">
        <v>1</v>
      </c>
      <c r="M86" s="359" t="s">
        <v>49</v>
      </c>
      <c r="N86" s="397"/>
    </row>
    <row r="87" spans="1:14" ht="15" customHeight="1" x14ac:dyDescent="0.2">
      <c r="A87" s="340" t="s">
        <v>397</v>
      </c>
      <c r="B87" s="340" t="s">
        <v>402</v>
      </c>
      <c r="C87" s="340" t="s">
        <v>391</v>
      </c>
      <c r="D87" s="342"/>
      <c r="E87" s="396"/>
      <c r="F87" s="375"/>
      <c r="G87" s="380" t="s">
        <v>734</v>
      </c>
      <c r="H87" s="358"/>
      <c r="I87" s="358"/>
      <c r="J87" s="358"/>
      <c r="K87" s="359"/>
      <c r="L87" s="360"/>
      <c r="M87" s="359"/>
      <c r="N87" s="397"/>
    </row>
    <row r="88" spans="1:14" ht="15" customHeight="1" x14ac:dyDescent="0.2">
      <c r="A88" s="342" t="s">
        <v>397</v>
      </c>
      <c r="B88" s="342" t="s">
        <v>402</v>
      </c>
      <c r="C88" s="342" t="s">
        <v>391</v>
      </c>
      <c r="D88" s="342" t="s">
        <v>434</v>
      </c>
      <c r="E88" s="396"/>
      <c r="F88" s="375"/>
      <c r="G88" s="379" t="s">
        <v>281</v>
      </c>
      <c r="H88" s="358">
        <v>750</v>
      </c>
      <c r="I88" s="358">
        <v>750</v>
      </c>
      <c r="J88" s="358">
        <f t="shared" si="4"/>
        <v>750</v>
      </c>
      <c r="K88" s="359" t="s">
        <v>50</v>
      </c>
      <c r="L88" s="360">
        <v>1</v>
      </c>
      <c r="M88" s="359" t="s">
        <v>49</v>
      </c>
      <c r="N88" s="397"/>
    </row>
    <row r="89" spans="1:14" ht="15" customHeight="1" x14ac:dyDescent="0.2">
      <c r="A89" s="342" t="s">
        <v>397</v>
      </c>
      <c r="B89" s="342" t="s">
        <v>402</v>
      </c>
      <c r="C89" s="342" t="s">
        <v>391</v>
      </c>
      <c r="D89" s="342" t="s">
        <v>391</v>
      </c>
      <c r="E89" s="396"/>
      <c r="F89" s="375" t="s">
        <v>984</v>
      </c>
      <c r="G89" s="379" t="s">
        <v>282</v>
      </c>
      <c r="H89" s="358">
        <v>500</v>
      </c>
      <c r="I89" s="358">
        <v>525</v>
      </c>
      <c r="J89" s="358">
        <f t="shared" si="4"/>
        <v>512.5</v>
      </c>
      <c r="K89" s="359" t="s">
        <v>50</v>
      </c>
      <c r="L89" s="360">
        <v>1</v>
      </c>
      <c r="M89" s="359" t="s">
        <v>49</v>
      </c>
      <c r="N89" s="397" t="s">
        <v>285</v>
      </c>
    </row>
    <row r="90" spans="1:14" ht="15" customHeight="1" x14ac:dyDescent="0.2">
      <c r="A90" s="340" t="s">
        <v>397</v>
      </c>
      <c r="B90" s="340" t="s">
        <v>402</v>
      </c>
      <c r="C90" s="340" t="s">
        <v>392</v>
      </c>
      <c r="D90" s="342"/>
      <c r="E90" s="396"/>
      <c r="F90" s="380"/>
      <c r="G90" s="380" t="s">
        <v>142</v>
      </c>
      <c r="H90" s="358"/>
      <c r="I90" s="358"/>
      <c r="J90" s="358"/>
      <c r="K90" s="359"/>
      <c r="L90" s="360"/>
      <c r="M90" s="359"/>
      <c r="N90" s="397"/>
    </row>
    <row r="91" spans="1:14" ht="30" customHeight="1" x14ac:dyDescent="0.2">
      <c r="A91" s="342" t="s">
        <v>397</v>
      </c>
      <c r="B91" s="342" t="s">
        <v>402</v>
      </c>
      <c r="C91" s="342" t="s">
        <v>392</v>
      </c>
      <c r="D91" s="342" t="s">
        <v>434</v>
      </c>
      <c r="E91" s="396"/>
      <c r="F91" s="375"/>
      <c r="G91" s="372" t="s">
        <v>840</v>
      </c>
      <c r="H91" s="358">
        <v>300</v>
      </c>
      <c r="I91" s="358">
        <v>300</v>
      </c>
      <c r="J91" s="358">
        <f t="shared" si="4"/>
        <v>300</v>
      </c>
      <c r="K91" s="359" t="s">
        <v>50</v>
      </c>
      <c r="L91" s="360">
        <v>1</v>
      </c>
      <c r="M91" s="359" t="s">
        <v>49</v>
      </c>
      <c r="N91" s="409" t="s">
        <v>724</v>
      </c>
    </row>
    <row r="92" spans="1:14" ht="25.5" x14ac:dyDescent="0.2">
      <c r="A92" s="342" t="s">
        <v>397</v>
      </c>
      <c r="B92" s="342" t="s">
        <v>402</v>
      </c>
      <c r="C92" s="342" t="s">
        <v>392</v>
      </c>
      <c r="D92" s="342" t="s">
        <v>391</v>
      </c>
      <c r="E92" s="396"/>
      <c r="F92" s="375"/>
      <c r="G92" s="375" t="s">
        <v>141</v>
      </c>
      <c r="H92" s="344"/>
      <c r="I92" s="344"/>
      <c r="J92" s="344"/>
      <c r="K92" s="345"/>
      <c r="L92" s="373"/>
      <c r="M92" s="345"/>
      <c r="N92" s="400" t="s">
        <v>1086</v>
      </c>
    </row>
    <row r="93" spans="1:14" ht="15" customHeight="1" x14ac:dyDescent="0.2">
      <c r="A93" s="340" t="s">
        <v>397</v>
      </c>
      <c r="B93" s="340" t="s">
        <v>402</v>
      </c>
      <c r="C93" s="340" t="s">
        <v>393</v>
      </c>
      <c r="D93" s="342"/>
      <c r="E93" s="376"/>
      <c r="F93" s="370"/>
      <c r="G93" s="370" t="s">
        <v>899</v>
      </c>
      <c r="H93" s="344"/>
      <c r="I93" s="344"/>
      <c r="J93" s="344"/>
      <c r="K93" s="345"/>
      <c r="L93" s="373"/>
      <c r="M93" s="345"/>
      <c r="N93" s="401"/>
    </row>
    <row r="94" spans="1:14" ht="25.5" x14ac:dyDescent="0.2">
      <c r="A94" s="342" t="s">
        <v>397</v>
      </c>
      <c r="B94" s="342" t="s">
        <v>402</v>
      </c>
      <c r="C94" s="342" t="s">
        <v>393</v>
      </c>
      <c r="D94" s="342" t="s">
        <v>434</v>
      </c>
      <c r="E94" s="376"/>
      <c r="F94" s="376"/>
      <c r="G94" s="362" t="s">
        <v>900</v>
      </c>
      <c r="H94" s="344">
        <v>350</v>
      </c>
      <c r="I94" s="344">
        <v>400</v>
      </c>
      <c r="J94" s="344">
        <f t="shared" ref="J94" si="5">(I94+H94)/2</f>
        <v>375</v>
      </c>
      <c r="K94" s="345" t="s">
        <v>50</v>
      </c>
      <c r="L94" s="373">
        <v>1</v>
      </c>
      <c r="M94" s="345" t="s">
        <v>49</v>
      </c>
      <c r="N94" s="400" t="s">
        <v>724</v>
      </c>
    </row>
    <row r="95" spans="1:14" ht="15" customHeight="1" x14ac:dyDescent="0.2">
      <c r="A95" s="363"/>
      <c r="B95" s="363"/>
      <c r="C95" s="363"/>
      <c r="D95" s="363"/>
      <c r="E95" s="364"/>
      <c r="F95" s="154"/>
      <c r="G95" s="155"/>
      <c r="H95" s="365"/>
      <c r="I95" s="365"/>
      <c r="J95" s="365"/>
      <c r="K95" s="366"/>
      <c r="L95" s="158"/>
      <c r="M95" s="159"/>
      <c r="N95" s="367"/>
    </row>
    <row r="96" spans="1:14" ht="15" customHeight="1" x14ac:dyDescent="0.2">
      <c r="A96" s="340" t="s">
        <v>397</v>
      </c>
      <c r="B96" s="340" t="s">
        <v>403</v>
      </c>
      <c r="C96" s="402"/>
      <c r="D96" s="403"/>
      <c r="E96" s="403"/>
      <c r="F96" s="404"/>
      <c r="G96" s="405" t="s">
        <v>809</v>
      </c>
      <c r="H96" s="358"/>
      <c r="I96" s="358"/>
      <c r="J96" s="358"/>
      <c r="K96" s="406"/>
      <c r="L96" s="407"/>
      <c r="M96" s="406"/>
      <c r="N96" s="361"/>
    </row>
    <row r="97" spans="1:14" ht="15" customHeight="1" x14ac:dyDescent="0.2">
      <c r="A97" s="340" t="s">
        <v>397</v>
      </c>
      <c r="B97" s="340" t="s">
        <v>403</v>
      </c>
      <c r="C97" s="340" t="s">
        <v>434</v>
      </c>
      <c r="D97" s="403"/>
      <c r="E97" s="403"/>
      <c r="F97" s="404"/>
      <c r="G97" s="405" t="s">
        <v>810</v>
      </c>
      <c r="H97" s="358"/>
      <c r="I97" s="358"/>
      <c r="J97" s="358"/>
      <c r="K97" s="406"/>
      <c r="L97" s="407"/>
      <c r="M97" s="406"/>
      <c r="N97" s="361"/>
    </row>
    <row r="98" spans="1:14" ht="15" customHeight="1" x14ac:dyDescent="0.2">
      <c r="A98" s="342" t="s">
        <v>397</v>
      </c>
      <c r="B98" s="342" t="s">
        <v>403</v>
      </c>
      <c r="C98" s="342" t="s">
        <v>434</v>
      </c>
      <c r="D98" s="342" t="s">
        <v>434</v>
      </c>
      <c r="E98" s="403"/>
      <c r="F98" s="404"/>
      <c r="G98" s="254" t="s">
        <v>811</v>
      </c>
      <c r="H98" s="358">
        <v>0.6</v>
      </c>
      <c r="I98" s="358">
        <v>0.8</v>
      </c>
      <c r="J98" s="358">
        <f t="shared" ref="J98:J103" si="6">(I98+H98)/2</f>
        <v>0.7</v>
      </c>
      <c r="K98" s="406" t="s">
        <v>51</v>
      </c>
      <c r="L98" s="360">
        <v>1</v>
      </c>
      <c r="M98" s="406" t="s">
        <v>49</v>
      </c>
      <c r="N98" s="361" t="s">
        <v>814</v>
      </c>
    </row>
    <row r="99" spans="1:14" ht="15" customHeight="1" x14ac:dyDescent="0.2">
      <c r="A99" s="342" t="s">
        <v>397</v>
      </c>
      <c r="B99" s="342" t="s">
        <v>403</v>
      </c>
      <c r="C99" s="342" t="s">
        <v>434</v>
      </c>
      <c r="D99" s="342" t="s">
        <v>391</v>
      </c>
      <c r="E99" s="403"/>
      <c r="F99" s="404"/>
      <c r="G99" s="254" t="s">
        <v>812</v>
      </c>
      <c r="H99" s="358">
        <v>0.6</v>
      </c>
      <c r="I99" s="358">
        <v>0.8</v>
      </c>
      <c r="J99" s="358">
        <f t="shared" si="6"/>
        <v>0.7</v>
      </c>
      <c r="K99" s="406" t="s">
        <v>51</v>
      </c>
      <c r="L99" s="360">
        <v>1</v>
      </c>
      <c r="M99" s="406" t="s">
        <v>49</v>
      </c>
      <c r="N99" s="361" t="s">
        <v>814</v>
      </c>
    </row>
    <row r="100" spans="1:14" ht="15" customHeight="1" x14ac:dyDescent="0.2">
      <c r="A100" s="340" t="s">
        <v>397</v>
      </c>
      <c r="B100" s="340" t="s">
        <v>403</v>
      </c>
      <c r="C100" s="340" t="s">
        <v>391</v>
      </c>
      <c r="D100" s="403"/>
      <c r="E100" s="403"/>
      <c r="F100" s="404"/>
      <c r="G100" s="405" t="s">
        <v>813</v>
      </c>
      <c r="H100" s="358"/>
      <c r="I100" s="358"/>
      <c r="J100" s="358"/>
      <c r="K100" s="406"/>
      <c r="L100" s="407"/>
      <c r="M100" s="406"/>
      <c r="N100" s="361"/>
    </row>
    <row r="101" spans="1:14" ht="15" customHeight="1" x14ac:dyDescent="0.2">
      <c r="A101" s="342" t="s">
        <v>397</v>
      </c>
      <c r="B101" s="342" t="s">
        <v>403</v>
      </c>
      <c r="C101" s="342" t="s">
        <v>391</v>
      </c>
      <c r="D101" s="342" t="s">
        <v>434</v>
      </c>
      <c r="E101" s="403"/>
      <c r="F101" s="404"/>
      <c r="G101" s="254" t="s">
        <v>946</v>
      </c>
      <c r="H101" s="358">
        <v>3</v>
      </c>
      <c r="I101" s="358">
        <v>5</v>
      </c>
      <c r="J101" s="358">
        <f t="shared" si="6"/>
        <v>4</v>
      </c>
      <c r="K101" s="406" t="s">
        <v>386</v>
      </c>
      <c r="L101" s="360">
        <v>1</v>
      </c>
      <c r="M101" s="406" t="s">
        <v>49</v>
      </c>
      <c r="N101" s="361" t="s">
        <v>815</v>
      </c>
    </row>
    <row r="102" spans="1:14" ht="15" customHeight="1" x14ac:dyDescent="0.2">
      <c r="A102" s="342" t="s">
        <v>397</v>
      </c>
      <c r="B102" s="342" t="s">
        <v>403</v>
      </c>
      <c r="C102" s="342" t="s">
        <v>391</v>
      </c>
      <c r="D102" s="342" t="s">
        <v>391</v>
      </c>
      <c r="E102" s="403"/>
      <c r="F102" s="404"/>
      <c r="G102" s="257" t="s">
        <v>947</v>
      </c>
      <c r="H102" s="344">
        <v>0.8</v>
      </c>
      <c r="I102" s="344">
        <v>1.5</v>
      </c>
      <c r="J102" s="344">
        <f t="shared" si="6"/>
        <v>1.1499999999999999</v>
      </c>
      <c r="K102" s="408" t="s">
        <v>386</v>
      </c>
      <c r="L102" s="373">
        <v>1</v>
      </c>
      <c r="M102" s="408" t="s">
        <v>49</v>
      </c>
      <c r="N102" s="361" t="s">
        <v>815</v>
      </c>
    </row>
    <row r="103" spans="1:14" ht="15" customHeight="1" x14ac:dyDescent="0.2">
      <c r="A103" s="342" t="s">
        <v>397</v>
      </c>
      <c r="B103" s="342" t="s">
        <v>403</v>
      </c>
      <c r="C103" s="342" t="s">
        <v>391</v>
      </c>
      <c r="D103" s="342" t="s">
        <v>392</v>
      </c>
      <c r="E103" s="403"/>
      <c r="F103" s="404"/>
      <c r="G103" s="254" t="s">
        <v>830</v>
      </c>
      <c r="H103" s="358">
        <v>0.5</v>
      </c>
      <c r="I103" s="358">
        <v>1.5</v>
      </c>
      <c r="J103" s="358">
        <f t="shared" si="6"/>
        <v>1</v>
      </c>
      <c r="K103" s="406" t="s">
        <v>51</v>
      </c>
      <c r="L103" s="360">
        <v>1</v>
      </c>
      <c r="M103" s="406" t="s">
        <v>49</v>
      </c>
      <c r="N103" s="361" t="s">
        <v>815</v>
      </c>
    </row>
    <row r="104" spans="1:14" ht="15" x14ac:dyDescent="0.2">
      <c r="A104" s="12"/>
      <c r="B104" s="13"/>
      <c r="C104" s="14"/>
      <c r="D104" s="13"/>
      <c r="E104" s="13"/>
      <c r="F104" s="11"/>
      <c r="G104" s="16"/>
      <c r="H104" s="59"/>
      <c r="I104" s="59"/>
      <c r="J104" s="59"/>
      <c r="K104" s="43"/>
      <c r="L104" s="60"/>
      <c r="M104" s="43"/>
      <c r="N104" s="44"/>
    </row>
    <row r="105" spans="1:14" ht="15" x14ac:dyDescent="0.2">
      <c r="A105" s="12"/>
      <c r="B105" s="13"/>
      <c r="C105" s="14"/>
      <c r="D105" s="13"/>
      <c r="E105" s="13"/>
      <c r="F105" s="11"/>
      <c r="G105" s="16"/>
      <c r="H105" s="59"/>
      <c r="I105" s="59"/>
      <c r="J105" s="59"/>
      <c r="K105" s="43"/>
      <c r="L105" s="60"/>
      <c r="M105" s="43"/>
      <c r="N105" s="44"/>
    </row>
    <row r="106" spans="1:14" ht="15" x14ac:dyDescent="0.2">
      <c r="A106" s="12"/>
      <c r="B106" s="13"/>
      <c r="C106" s="14"/>
      <c r="D106" s="13"/>
      <c r="E106" s="13"/>
      <c r="F106" s="11"/>
      <c r="G106" s="16"/>
      <c r="H106" s="59"/>
      <c r="I106" s="59"/>
      <c r="J106" s="59"/>
      <c r="K106" s="43"/>
      <c r="L106" s="60"/>
      <c r="M106" s="43"/>
      <c r="N106" s="44"/>
    </row>
    <row r="107" spans="1:14" ht="15" x14ac:dyDescent="0.2">
      <c r="A107" s="12"/>
      <c r="B107" s="13"/>
      <c r="C107" s="14"/>
      <c r="D107" s="13"/>
      <c r="E107" s="13"/>
      <c r="F107" s="11"/>
      <c r="G107" s="16"/>
      <c r="H107" s="59"/>
      <c r="I107" s="59"/>
      <c r="J107" s="59"/>
      <c r="K107" s="43"/>
      <c r="L107" s="60"/>
      <c r="M107" s="43"/>
      <c r="N107" s="44"/>
    </row>
    <row r="108" spans="1:14" ht="15" x14ac:dyDescent="0.2">
      <c r="A108" s="12"/>
      <c r="B108" s="13"/>
      <c r="C108" s="14"/>
      <c r="D108" s="13"/>
      <c r="E108" s="13"/>
      <c r="F108" s="11"/>
      <c r="G108" s="16"/>
      <c r="H108" s="59"/>
      <c r="I108" s="59"/>
      <c r="J108" s="59"/>
      <c r="K108" s="43"/>
      <c r="L108" s="60"/>
      <c r="M108" s="43"/>
      <c r="N108" s="44"/>
    </row>
    <row r="109" spans="1:14" ht="15" x14ac:dyDescent="0.2">
      <c r="A109" s="12"/>
      <c r="B109" s="13"/>
      <c r="C109" s="14"/>
      <c r="D109" s="13"/>
      <c r="E109" s="13"/>
      <c r="F109" s="11"/>
      <c r="G109" s="16"/>
      <c r="H109" s="59"/>
      <c r="I109" s="59"/>
      <c r="J109" s="59"/>
      <c r="K109" s="43"/>
      <c r="L109" s="60"/>
      <c r="M109" s="43"/>
      <c r="N109" s="44"/>
    </row>
  </sheetData>
  <mergeCells count="5">
    <mergeCell ref="A1:N1"/>
    <mergeCell ref="A2:E2"/>
    <mergeCell ref="H2:K2"/>
    <mergeCell ref="L2:M2"/>
    <mergeCell ref="H3:J3"/>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83"/>
  <sheetViews>
    <sheetView zoomScaleNormal="100" zoomScalePageLayoutView="110" workbookViewId="0">
      <pane ySplit="4" topLeftCell="A5" activePane="bottomLeft" state="frozen"/>
      <selection activeCell="A3" sqref="A3"/>
      <selection pane="bottomLeft" activeCell="A3" sqref="A3"/>
    </sheetView>
  </sheetViews>
  <sheetFormatPr baseColWidth="10" defaultColWidth="11.42578125" defaultRowHeight="15" x14ac:dyDescent="0.25"/>
  <cols>
    <col min="1" max="1" width="3.7109375" style="12" customWidth="1"/>
    <col min="2" max="2" width="3.7109375" style="13" customWidth="1"/>
    <col min="3" max="3" width="3.7109375" style="14" customWidth="1"/>
    <col min="4" max="5" width="3.7109375" style="13" customWidth="1"/>
    <col min="6" max="6" width="3.7109375" style="11" customWidth="1"/>
    <col min="7" max="7" width="50.7109375" style="16" customWidth="1"/>
    <col min="8" max="10" width="7.7109375" style="59" customWidth="1"/>
    <col min="11" max="11" width="7.7109375" style="43" customWidth="1"/>
    <col min="12" max="12" width="7.7109375" style="60" customWidth="1"/>
    <col min="13" max="13" width="7.7109375" style="43" customWidth="1"/>
    <col min="14" max="14" width="50.7109375" style="44" customWidth="1"/>
    <col min="15" max="16384" width="11.42578125" style="7"/>
  </cols>
  <sheetData>
    <row r="1" spans="1:14" s="70" customFormat="1" ht="18" customHeight="1" x14ac:dyDescent="0.2">
      <c r="A1" s="627" t="s">
        <v>655</v>
      </c>
      <c r="B1" s="628"/>
      <c r="C1" s="628"/>
      <c r="D1" s="628"/>
      <c r="E1" s="628"/>
      <c r="F1" s="628"/>
      <c r="G1" s="628"/>
      <c r="H1" s="628"/>
      <c r="I1" s="628"/>
      <c r="J1" s="628"/>
      <c r="K1" s="628"/>
      <c r="L1" s="628"/>
      <c r="M1" s="628"/>
      <c r="N1" s="629"/>
    </row>
    <row r="2" spans="1:14" s="46" customFormat="1" ht="12.75" x14ac:dyDescent="0.15">
      <c r="A2" s="636" t="s">
        <v>0</v>
      </c>
      <c r="B2" s="637"/>
      <c r="C2" s="637"/>
      <c r="D2" s="637"/>
      <c r="E2" s="638"/>
      <c r="F2" s="410" t="s">
        <v>984</v>
      </c>
      <c r="G2" s="411" t="s">
        <v>1</v>
      </c>
      <c r="H2" s="639" t="s">
        <v>3</v>
      </c>
      <c r="I2" s="639"/>
      <c r="J2" s="639"/>
      <c r="K2" s="639"/>
      <c r="L2" s="640" t="s">
        <v>2</v>
      </c>
      <c r="M2" s="640"/>
      <c r="N2" s="412" t="s">
        <v>274</v>
      </c>
    </row>
    <row r="3" spans="1:14" s="46" customFormat="1" ht="12.75" x14ac:dyDescent="0.15">
      <c r="A3" s="413"/>
      <c r="B3" s="411"/>
      <c r="C3" s="411"/>
      <c r="D3" s="411"/>
      <c r="E3" s="411"/>
      <c r="F3" s="410"/>
      <c r="G3" s="411"/>
      <c r="H3" s="572" t="s">
        <v>986</v>
      </c>
      <c r="I3" s="573"/>
      <c r="J3" s="574"/>
      <c r="K3" s="414" t="s">
        <v>186</v>
      </c>
      <c r="L3" s="415" t="s">
        <v>986</v>
      </c>
      <c r="M3" s="414" t="s">
        <v>186</v>
      </c>
      <c r="N3" s="416"/>
    </row>
    <row r="4" spans="1:14" s="46" customFormat="1" ht="12.75" x14ac:dyDescent="0.15">
      <c r="A4" s="413"/>
      <c r="B4" s="411"/>
      <c r="C4" s="411"/>
      <c r="D4" s="411"/>
      <c r="E4" s="411"/>
      <c r="F4" s="410"/>
      <c r="G4" s="411"/>
      <c r="H4" s="417" t="s">
        <v>276</v>
      </c>
      <c r="I4" s="418" t="s">
        <v>277</v>
      </c>
      <c r="J4" s="418" t="s">
        <v>280</v>
      </c>
      <c r="K4" s="414"/>
      <c r="L4" s="415"/>
      <c r="M4" s="414"/>
      <c r="N4" s="419"/>
    </row>
    <row r="5" spans="1:14" ht="15" customHeight="1" x14ac:dyDescent="0.25">
      <c r="A5" s="420" t="s">
        <v>400</v>
      </c>
      <c r="B5" s="420" t="s">
        <v>434</v>
      </c>
      <c r="C5" s="420"/>
      <c r="D5" s="420"/>
      <c r="E5" s="420"/>
      <c r="F5" s="421"/>
      <c r="G5" s="422" t="s">
        <v>113</v>
      </c>
      <c r="H5" s="423"/>
      <c r="I5" s="423"/>
      <c r="J5" s="423"/>
      <c r="K5" s="424"/>
      <c r="L5" s="425"/>
      <c r="M5" s="424"/>
      <c r="N5" s="426"/>
    </row>
    <row r="6" spans="1:14" s="49" customFormat="1" ht="15" customHeight="1" x14ac:dyDescent="0.25">
      <c r="A6" s="420" t="s">
        <v>400</v>
      </c>
      <c r="B6" s="420" t="s">
        <v>434</v>
      </c>
      <c r="C6" s="420" t="s">
        <v>434</v>
      </c>
      <c r="D6" s="427"/>
      <c r="E6" s="427"/>
      <c r="F6" s="428"/>
      <c r="G6" s="429" t="s">
        <v>114</v>
      </c>
      <c r="H6" s="430"/>
      <c r="I6" s="430"/>
      <c r="J6" s="430"/>
      <c r="K6" s="431"/>
      <c r="L6" s="432"/>
      <c r="M6" s="431"/>
      <c r="N6" s="433"/>
    </row>
    <row r="7" spans="1:14" ht="30" customHeight="1" x14ac:dyDescent="0.25">
      <c r="A7" s="420" t="s">
        <v>400</v>
      </c>
      <c r="B7" s="420" t="s">
        <v>434</v>
      </c>
      <c r="C7" s="420" t="s">
        <v>434</v>
      </c>
      <c r="D7" s="420" t="s">
        <v>434</v>
      </c>
      <c r="E7" s="434"/>
      <c r="F7" s="420"/>
      <c r="G7" s="422" t="s">
        <v>548</v>
      </c>
      <c r="H7" s="435"/>
      <c r="I7" s="435"/>
      <c r="J7" s="423"/>
      <c r="K7" s="436"/>
      <c r="L7" s="437"/>
      <c r="M7" s="436"/>
      <c r="N7" s="438" t="s">
        <v>626</v>
      </c>
    </row>
    <row r="8" spans="1:14" ht="15" customHeight="1" x14ac:dyDescent="0.25">
      <c r="A8" s="421" t="s">
        <v>400</v>
      </c>
      <c r="B8" s="421" t="s">
        <v>434</v>
      </c>
      <c r="C8" s="421" t="s">
        <v>434</v>
      </c>
      <c r="D8" s="421" t="s">
        <v>434</v>
      </c>
      <c r="E8" s="421" t="s">
        <v>434</v>
      </c>
      <c r="F8" s="420"/>
      <c r="G8" s="439" t="s">
        <v>115</v>
      </c>
      <c r="H8" s="440">
        <v>0.5</v>
      </c>
      <c r="I8" s="440">
        <v>1.33</v>
      </c>
      <c r="J8" s="441">
        <f>(I8+H8)/2</f>
        <v>0.91500000000000004</v>
      </c>
      <c r="K8" s="442" t="s">
        <v>51</v>
      </c>
      <c r="L8" s="443">
        <v>1</v>
      </c>
      <c r="M8" s="444" t="s">
        <v>49</v>
      </c>
      <c r="N8" s="445"/>
    </row>
    <row r="9" spans="1:14" s="70" customFormat="1" ht="15" customHeight="1" x14ac:dyDescent="0.2">
      <c r="A9" s="421" t="s">
        <v>400</v>
      </c>
      <c r="B9" s="421" t="s">
        <v>434</v>
      </c>
      <c r="C9" s="421" t="s">
        <v>434</v>
      </c>
      <c r="D9" s="421" t="s">
        <v>434</v>
      </c>
      <c r="E9" s="421" t="s">
        <v>391</v>
      </c>
      <c r="F9" s="446"/>
      <c r="G9" s="439" t="s">
        <v>116</v>
      </c>
      <c r="H9" s="440">
        <v>1</v>
      </c>
      <c r="I9" s="440">
        <v>2</v>
      </c>
      <c r="J9" s="441">
        <f>(I9+H9)/2</f>
        <v>1.5</v>
      </c>
      <c r="K9" s="444" t="s">
        <v>51</v>
      </c>
      <c r="L9" s="443">
        <v>1</v>
      </c>
      <c r="M9" s="444" t="s">
        <v>49</v>
      </c>
      <c r="N9" s="433"/>
    </row>
    <row r="10" spans="1:14" ht="45" customHeight="1" x14ac:dyDescent="0.25">
      <c r="A10" s="421" t="s">
        <v>400</v>
      </c>
      <c r="B10" s="421" t="s">
        <v>434</v>
      </c>
      <c r="C10" s="421" t="s">
        <v>434</v>
      </c>
      <c r="D10" s="421" t="s">
        <v>434</v>
      </c>
      <c r="E10" s="421" t="s">
        <v>392</v>
      </c>
      <c r="F10" s="446"/>
      <c r="G10" s="439" t="s">
        <v>628</v>
      </c>
      <c r="H10" s="447">
        <v>3</v>
      </c>
      <c r="I10" s="447">
        <v>5</v>
      </c>
      <c r="J10" s="448">
        <f>(I10+H10)/2</f>
        <v>4</v>
      </c>
      <c r="K10" s="444" t="s">
        <v>51</v>
      </c>
      <c r="L10" s="443">
        <v>1</v>
      </c>
      <c r="M10" s="444" t="s">
        <v>49</v>
      </c>
      <c r="N10" s="438" t="s">
        <v>828</v>
      </c>
    </row>
    <row r="11" spans="1:14" ht="30" customHeight="1" x14ac:dyDescent="0.25">
      <c r="A11" s="421" t="s">
        <v>400</v>
      </c>
      <c r="B11" s="421" t="s">
        <v>434</v>
      </c>
      <c r="C11" s="421" t="s">
        <v>434</v>
      </c>
      <c r="D11" s="421" t="s">
        <v>434</v>
      </c>
      <c r="E11" s="421" t="s">
        <v>393</v>
      </c>
      <c r="F11" s="446"/>
      <c r="G11" s="449" t="s">
        <v>629</v>
      </c>
      <c r="H11" s="447">
        <v>4</v>
      </c>
      <c r="I11" s="447">
        <v>6</v>
      </c>
      <c r="J11" s="448">
        <f>(I11+H11)/2</f>
        <v>5</v>
      </c>
      <c r="K11" s="444" t="s">
        <v>51</v>
      </c>
      <c r="L11" s="443">
        <v>1</v>
      </c>
      <c r="M11" s="444" t="s">
        <v>49</v>
      </c>
      <c r="N11" s="438" t="s">
        <v>625</v>
      </c>
    </row>
    <row r="12" spans="1:14" ht="72.599999999999994" customHeight="1" x14ac:dyDescent="0.25">
      <c r="A12" s="420" t="s">
        <v>400</v>
      </c>
      <c r="B12" s="420" t="s">
        <v>434</v>
      </c>
      <c r="C12" s="420" t="s">
        <v>434</v>
      </c>
      <c r="D12" s="420" t="s">
        <v>391</v>
      </c>
      <c r="E12" s="434"/>
      <c r="F12" s="421"/>
      <c r="G12" s="422" t="s">
        <v>550</v>
      </c>
      <c r="H12" s="435"/>
      <c r="I12" s="435"/>
      <c r="J12" s="435"/>
      <c r="K12" s="436"/>
      <c r="L12" s="450"/>
      <c r="M12" s="436"/>
      <c r="N12" s="438" t="s">
        <v>649</v>
      </c>
    </row>
    <row r="13" spans="1:14" ht="15" customHeight="1" x14ac:dyDescent="0.25">
      <c r="A13" s="421" t="s">
        <v>400</v>
      </c>
      <c r="B13" s="421" t="s">
        <v>434</v>
      </c>
      <c r="C13" s="421" t="s">
        <v>434</v>
      </c>
      <c r="D13" s="421" t="s">
        <v>391</v>
      </c>
      <c r="E13" s="421" t="s">
        <v>434</v>
      </c>
      <c r="F13" s="446"/>
      <c r="G13" s="439" t="s">
        <v>551</v>
      </c>
      <c r="H13" s="440">
        <v>0.3</v>
      </c>
      <c r="I13" s="440">
        <v>0.6</v>
      </c>
      <c r="J13" s="441">
        <f>(I13+H13)/2</f>
        <v>0.44999999999999996</v>
      </c>
      <c r="K13" s="444" t="s">
        <v>51</v>
      </c>
      <c r="L13" s="443">
        <v>1</v>
      </c>
      <c r="M13" s="444" t="s">
        <v>49</v>
      </c>
      <c r="N13" s="431" t="s">
        <v>957</v>
      </c>
    </row>
    <row r="14" spans="1:14" ht="15" customHeight="1" x14ac:dyDescent="0.25">
      <c r="A14" s="421" t="s">
        <v>400</v>
      </c>
      <c r="B14" s="421" t="s">
        <v>434</v>
      </c>
      <c r="C14" s="421" t="s">
        <v>434</v>
      </c>
      <c r="D14" s="421" t="s">
        <v>391</v>
      </c>
      <c r="E14" s="421" t="s">
        <v>391</v>
      </c>
      <c r="F14" s="428"/>
      <c r="G14" s="439" t="s">
        <v>627</v>
      </c>
      <c r="H14" s="440">
        <v>0.3</v>
      </c>
      <c r="I14" s="440">
        <v>0.6</v>
      </c>
      <c r="J14" s="441">
        <f>(I14+H14)/2</f>
        <v>0.44999999999999996</v>
      </c>
      <c r="K14" s="444" t="s">
        <v>51</v>
      </c>
      <c r="L14" s="443">
        <v>1</v>
      </c>
      <c r="M14" s="444" t="s">
        <v>49</v>
      </c>
      <c r="N14" s="431" t="s">
        <v>957</v>
      </c>
    </row>
    <row r="15" spans="1:14" ht="15" customHeight="1" x14ac:dyDescent="0.25">
      <c r="A15" s="421" t="s">
        <v>400</v>
      </c>
      <c r="B15" s="421" t="s">
        <v>434</v>
      </c>
      <c r="C15" s="421" t="s">
        <v>434</v>
      </c>
      <c r="D15" s="421" t="s">
        <v>391</v>
      </c>
      <c r="E15" s="421" t="s">
        <v>392</v>
      </c>
      <c r="F15" s="428"/>
      <c r="G15" s="439" t="s">
        <v>552</v>
      </c>
      <c r="H15" s="440">
        <v>0.3</v>
      </c>
      <c r="I15" s="440">
        <v>0.6</v>
      </c>
      <c r="J15" s="441">
        <f>(I15+H15)/2</f>
        <v>0.44999999999999996</v>
      </c>
      <c r="K15" s="444" t="s">
        <v>51</v>
      </c>
      <c r="L15" s="443">
        <v>1</v>
      </c>
      <c r="M15" s="444" t="s">
        <v>49</v>
      </c>
      <c r="N15" s="438" t="s">
        <v>956</v>
      </c>
    </row>
    <row r="16" spans="1:14" ht="15" customHeight="1" x14ac:dyDescent="0.25">
      <c r="A16" s="420" t="s">
        <v>400</v>
      </c>
      <c r="B16" s="420" t="s">
        <v>434</v>
      </c>
      <c r="C16" s="420" t="s">
        <v>434</v>
      </c>
      <c r="D16" s="420" t="s">
        <v>392</v>
      </c>
      <c r="E16" s="434"/>
      <c r="F16" s="421"/>
      <c r="G16" s="422" t="s">
        <v>553</v>
      </c>
      <c r="H16" s="440"/>
      <c r="I16" s="440"/>
      <c r="J16" s="441"/>
      <c r="K16" s="442"/>
      <c r="L16" s="451"/>
      <c r="M16" s="444"/>
      <c r="N16" s="438"/>
    </row>
    <row r="17" spans="1:14" ht="45" customHeight="1" x14ac:dyDescent="0.25">
      <c r="A17" s="421" t="s">
        <v>400</v>
      </c>
      <c r="B17" s="421" t="s">
        <v>434</v>
      </c>
      <c r="C17" s="421" t="s">
        <v>434</v>
      </c>
      <c r="D17" s="421" t="s">
        <v>392</v>
      </c>
      <c r="E17" s="421" t="s">
        <v>434</v>
      </c>
      <c r="F17" s="421"/>
      <c r="G17" s="439" t="s">
        <v>630</v>
      </c>
      <c r="H17" s="305">
        <v>0.5</v>
      </c>
      <c r="I17" s="305">
        <v>2</v>
      </c>
      <c r="J17" s="448">
        <f>(I17+H17)/2</f>
        <v>1.25</v>
      </c>
      <c r="K17" s="452" t="s">
        <v>852</v>
      </c>
      <c r="L17" s="453">
        <v>1</v>
      </c>
      <c r="M17" s="444" t="s">
        <v>49</v>
      </c>
      <c r="N17" s="438" t="s">
        <v>955</v>
      </c>
    </row>
    <row r="18" spans="1:14" ht="15" customHeight="1" x14ac:dyDescent="0.25">
      <c r="A18" s="420" t="s">
        <v>400</v>
      </c>
      <c r="B18" s="420" t="s">
        <v>434</v>
      </c>
      <c r="C18" s="420" t="s">
        <v>434</v>
      </c>
      <c r="D18" s="420" t="s">
        <v>393</v>
      </c>
      <c r="E18" s="427"/>
      <c r="F18" s="446"/>
      <c r="G18" s="429" t="s">
        <v>554</v>
      </c>
      <c r="H18" s="454"/>
      <c r="I18" s="454"/>
      <c r="J18" s="455"/>
      <c r="K18" s="431"/>
      <c r="L18" s="456"/>
      <c r="M18" s="431"/>
      <c r="N18" s="433"/>
    </row>
    <row r="19" spans="1:14" ht="15" customHeight="1" x14ac:dyDescent="0.25">
      <c r="A19" s="421" t="s">
        <v>400</v>
      </c>
      <c r="B19" s="421" t="s">
        <v>434</v>
      </c>
      <c r="C19" s="421" t="s">
        <v>434</v>
      </c>
      <c r="D19" s="421" t="s">
        <v>393</v>
      </c>
      <c r="E19" s="421" t="s">
        <v>434</v>
      </c>
      <c r="F19" s="446"/>
      <c r="G19" s="449" t="s">
        <v>827</v>
      </c>
      <c r="H19" s="457">
        <v>1</v>
      </c>
      <c r="I19" s="457">
        <v>5</v>
      </c>
      <c r="J19" s="441">
        <f>(I19+H19)/2</f>
        <v>3</v>
      </c>
      <c r="K19" s="444" t="s">
        <v>51</v>
      </c>
      <c r="L19" s="443">
        <v>1</v>
      </c>
      <c r="M19" s="444" t="s">
        <v>49</v>
      </c>
      <c r="N19" s="433"/>
    </row>
    <row r="20" spans="1:14" ht="15" customHeight="1" x14ac:dyDescent="0.25">
      <c r="A20" s="421" t="s">
        <v>400</v>
      </c>
      <c r="B20" s="421" t="s">
        <v>434</v>
      </c>
      <c r="C20" s="421" t="s">
        <v>434</v>
      </c>
      <c r="D20" s="421" t="s">
        <v>393</v>
      </c>
      <c r="E20" s="421" t="s">
        <v>391</v>
      </c>
      <c r="F20" s="446"/>
      <c r="G20" s="449" t="s">
        <v>826</v>
      </c>
      <c r="H20" s="457">
        <v>1</v>
      </c>
      <c r="I20" s="457">
        <v>5</v>
      </c>
      <c r="J20" s="441">
        <f>(I20+H20)/2</f>
        <v>3</v>
      </c>
      <c r="K20" s="444" t="s">
        <v>51</v>
      </c>
      <c r="L20" s="443">
        <v>1</v>
      </c>
      <c r="M20" s="444" t="s">
        <v>49</v>
      </c>
      <c r="N20" s="433"/>
    </row>
    <row r="21" spans="1:14" ht="30" customHeight="1" x14ac:dyDescent="0.25">
      <c r="A21" s="421" t="s">
        <v>400</v>
      </c>
      <c r="B21" s="421" t="s">
        <v>434</v>
      </c>
      <c r="C21" s="421" t="s">
        <v>434</v>
      </c>
      <c r="D21" s="421" t="s">
        <v>393</v>
      </c>
      <c r="E21" s="421" t="s">
        <v>392</v>
      </c>
      <c r="F21" s="446"/>
      <c r="G21" s="449" t="s">
        <v>631</v>
      </c>
      <c r="H21" s="457">
        <v>1</v>
      </c>
      <c r="I21" s="457">
        <v>3</v>
      </c>
      <c r="J21" s="441">
        <f>(I21+H21)/2</f>
        <v>2</v>
      </c>
      <c r="K21" s="444" t="s">
        <v>51</v>
      </c>
      <c r="L21" s="443">
        <v>1</v>
      </c>
      <c r="M21" s="444" t="s">
        <v>49</v>
      </c>
      <c r="N21" s="458" t="s">
        <v>958</v>
      </c>
    </row>
    <row r="22" spans="1:14" ht="30" customHeight="1" x14ac:dyDescent="0.25">
      <c r="A22" s="421" t="s">
        <v>400</v>
      </c>
      <c r="B22" s="421" t="s">
        <v>434</v>
      </c>
      <c r="C22" s="421" t="s">
        <v>434</v>
      </c>
      <c r="D22" s="421" t="s">
        <v>393</v>
      </c>
      <c r="E22" s="421" t="s">
        <v>393</v>
      </c>
      <c r="F22" s="459"/>
      <c r="G22" s="460" t="s">
        <v>632</v>
      </c>
      <c r="H22" s="457">
        <v>1</v>
      </c>
      <c r="I22" s="457">
        <v>3</v>
      </c>
      <c r="J22" s="441">
        <f>(I22+H22)/2</f>
        <v>2</v>
      </c>
      <c r="K22" s="444" t="s">
        <v>51</v>
      </c>
      <c r="L22" s="443">
        <v>1</v>
      </c>
      <c r="M22" s="444" t="s">
        <v>49</v>
      </c>
      <c r="N22" s="458" t="s">
        <v>958</v>
      </c>
    </row>
    <row r="23" spans="1:14" x14ac:dyDescent="0.25">
      <c r="A23" s="420" t="s">
        <v>400</v>
      </c>
      <c r="B23" s="420" t="s">
        <v>434</v>
      </c>
      <c r="C23" s="420" t="s">
        <v>434</v>
      </c>
      <c r="D23" s="420" t="s">
        <v>395</v>
      </c>
      <c r="E23" s="428"/>
      <c r="F23" s="461"/>
      <c r="G23" s="461" t="s">
        <v>555</v>
      </c>
      <c r="H23" s="462"/>
      <c r="I23" s="462"/>
      <c r="J23" s="462"/>
      <c r="K23" s="463"/>
      <c r="L23" s="464"/>
      <c r="M23" s="465"/>
      <c r="N23" s="466" t="s">
        <v>556</v>
      </c>
    </row>
    <row r="24" spans="1:14" x14ac:dyDescent="0.25">
      <c r="A24" s="421" t="s">
        <v>400</v>
      </c>
      <c r="B24" s="421" t="s">
        <v>434</v>
      </c>
      <c r="C24" s="421" t="s">
        <v>434</v>
      </c>
      <c r="D24" s="421" t="s">
        <v>395</v>
      </c>
      <c r="E24" s="421" t="s">
        <v>434</v>
      </c>
      <c r="F24" s="467"/>
      <c r="G24" s="468" t="s">
        <v>557</v>
      </c>
      <c r="H24" s="469">
        <v>3</v>
      </c>
      <c r="I24" s="469">
        <v>5</v>
      </c>
      <c r="J24" s="441">
        <f>(I24+H24)/2</f>
        <v>4</v>
      </c>
      <c r="K24" s="444" t="s">
        <v>51</v>
      </c>
      <c r="L24" s="443">
        <v>1</v>
      </c>
      <c r="M24" s="444" t="s">
        <v>49</v>
      </c>
      <c r="N24" s="470" t="s">
        <v>825</v>
      </c>
    </row>
    <row r="25" spans="1:14" x14ac:dyDescent="0.25">
      <c r="A25" s="421" t="s">
        <v>400</v>
      </c>
      <c r="B25" s="421" t="s">
        <v>434</v>
      </c>
      <c r="C25" s="421" t="s">
        <v>434</v>
      </c>
      <c r="D25" s="421" t="s">
        <v>395</v>
      </c>
      <c r="E25" s="421" t="s">
        <v>391</v>
      </c>
      <c r="F25" s="446"/>
      <c r="G25" s="449" t="s">
        <v>558</v>
      </c>
      <c r="H25" s="457">
        <v>3</v>
      </c>
      <c r="I25" s="457">
        <v>5</v>
      </c>
      <c r="J25" s="457">
        <f>(I25+H25)/2</f>
        <v>4</v>
      </c>
      <c r="K25" s="444" t="s">
        <v>51</v>
      </c>
      <c r="L25" s="443">
        <v>1</v>
      </c>
      <c r="M25" s="444" t="s">
        <v>49</v>
      </c>
      <c r="N25" s="433"/>
    </row>
    <row r="26" spans="1:14" ht="30" customHeight="1" x14ac:dyDescent="0.25">
      <c r="A26" s="421" t="s">
        <v>400</v>
      </c>
      <c r="B26" s="421" t="s">
        <v>434</v>
      </c>
      <c r="C26" s="421" t="s">
        <v>434</v>
      </c>
      <c r="D26" s="421" t="s">
        <v>395</v>
      </c>
      <c r="E26" s="421" t="s">
        <v>392</v>
      </c>
      <c r="F26" s="446"/>
      <c r="G26" s="449" t="s">
        <v>549</v>
      </c>
      <c r="H26" s="447">
        <v>4</v>
      </c>
      <c r="I26" s="447">
        <v>6</v>
      </c>
      <c r="J26" s="448">
        <f>(I26+H26)/2</f>
        <v>5</v>
      </c>
      <c r="K26" s="444" t="s">
        <v>51</v>
      </c>
      <c r="L26" s="443">
        <v>1</v>
      </c>
      <c r="M26" s="444" t="s">
        <v>49</v>
      </c>
      <c r="N26" s="438" t="s">
        <v>625</v>
      </c>
    </row>
    <row r="27" spans="1:14" ht="15" customHeight="1" x14ac:dyDescent="0.25">
      <c r="A27" s="428" t="s">
        <v>400</v>
      </c>
      <c r="B27" s="428" t="s">
        <v>434</v>
      </c>
      <c r="C27" s="428" t="s">
        <v>391</v>
      </c>
      <c r="D27" s="427"/>
      <c r="E27" s="427"/>
      <c r="F27" s="446"/>
      <c r="G27" s="429" t="s">
        <v>559</v>
      </c>
      <c r="H27" s="455"/>
      <c r="I27" s="455"/>
      <c r="J27" s="455"/>
      <c r="K27" s="431"/>
      <c r="L27" s="456"/>
      <c r="M27" s="431"/>
      <c r="N27" s="433"/>
    </row>
    <row r="28" spans="1:14" ht="30" customHeight="1" x14ac:dyDescent="0.25">
      <c r="A28" s="446" t="s">
        <v>400</v>
      </c>
      <c r="B28" s="446" t="s">
        <v>434</v>
      </c>
      <c r="C28" s="446" t="s">
        <v>391</v>
      </c>
      <c r="D28" s="446" t="s">
        <v>434</v>
      </c>
      <c r="E28" s="427"/>
      <c r="F28" s="428"/>
      <c r="G28" s="471" t="s">
        <v>952</v>
      </c>
      <c r="H28" s="457">
        <v>1</v>
      </c>
      <c r="I28" s="440">
        <v>4</v>
      </c>
      <c r="J28" s="441">
        <f>(I28+H28)/2</f>
        <v>2.5</v>
      </c>
      <c r="K28" s="472" t="s">
        <v>51</v>
      </c>
      <c r="L28" s="473">
        <v>1</v>
      </c>
      <c r="M28" s="472" t="s">
        <v>49</v>
      </c>
      <c r="N28" s="474" t="s">
        <v>824</v>
      </c>
    </row>
    <row r="29" spans="1:14" ht="15" customHeight="1" x14ac:dyDescent="0.25">
      <c r="A29" s="446" t="s">
        <v>400</v>
      </c>
      <c r="B29" s="446" t="s">
        <v>434</v>
      </c>
      <c r="C29" s="446" t="s">
        <v>391</v>
      </c>
      <c r="D29" s="446" t="s">
        <v>391</v>
      </c>
      <c r="E29" s="427"/>
      <c r="F29" s="428"/>
      <c r="G29" s="471" t="s">
        <v>953</v>
      </c>
      <c r="H29" s="457">
        <v>3</v>
      </c>
      <c r="I29" s="440">
        <v>6</v>
      </c>
      <c r="J29" s="441">
        <f>(I29+H29)/2</f>
        <v>4.5</v>
      </c>
      <c r="K29" s="472" t="s">
        <v>51</v>
      </c>
      <c r="L29" s="443">
        <v>1</v>
      </c>
      <c r="M29" s="444" t="s">
        <v>49</v>
      </c>
      <c r="N29" s="433"/>
    </row>
    <row r="30" spans="1:14" ht="30" customHeight="1" x14ac:dyDescent="0.25">
      <c r="A30" s="446" t="s">
        <v>400</v>
      </c>
      <c r="B30" s="446" t="s">
        <v>434</v>
      </c>
      <c r="C30" s="446" t="s">
        <v>391</v>
      </c>
      <c r="D30" s="446" t="s">
        <v>392</v>
      </c>
      <c r="E30" s="427"/>
      <c r="F30" s="446" t="s">
        <v>984</v>
      </c>
      <c r="G30" s="471" t="s">
        <v>560</v>
      </c>
      <c r="H30" s="440">
        <v>3</v>
      </c>
      <c r="I30" s="440">
        <v>5</v>
      </c>
      <c r="J30" s="441">
        <f>(I30+H30)/2</f>
        <v>4</v>
      </c>
      <c r="K30" s="472" t="s">
        <v>51</v>
      </c>
      <c r="L30" s="443">
        <v>1</v>
      </c>
      <c r="M30" s="444" t="s">
        <v>49</v>
      </c>
      <c r="N30" s="474" t="s">
        <v>823</v>
      </c>
    </row>
    <row r="31" spans="1:14" ht="60.6" customHeight="1" x14ac:dyDescent="0.25">
      <c r="A31" s="446" t="s">
        <v>400</v>
      </c>
      <c r="B31" s="446" t="s">
        <v>434</v>
      </c>
      <c r="C31" s="446" t="s">
        <v>391</v>
      </c>
      <c r="D31" s="446" t="s">
        <v>393</v>
      </c>
      <c r="E31" s="475"/>
      <c r="F31" s="428"/>
      <c r="G31" s="439" t="s">
        <v>561</v>
      </c>
      <c r="H31" s="305">
        <v>4</v>
      </c>
      <c r="I31" s="305">
        <v>5</v>
      </c>
      <c r="J31" s="448">
        <f>(I31+H31)/2</f>
        <v>4.5</v>
      </c>
      <c r="K31" s="433" t="s">
        <v>51</v>
      </c>
      <c r="L31" s="453">
        <v>1</v>
      </c>
      <c r="M31" s="444" t="s">
        <v>49</v>
      </c>
      <c r="N31" s="474" t="s">
        <v>1089</v>
      </c>
    </row>
    <row r="32" spans="1:14" x14ac:dyDescent="0.25">
      <c r="A32" s="446" t="s">
        <v>400</v>
      </c>
      <c r="B32" s="446" t="s">
        <v>434</v>
      </c>
      <c r="C32" s="446" t="s">
        <v>391</v>
      </c>
      <c r="D32" s="446" t="s">
        <v>395</v>
      </c>
      <c r="E32" s="475"/>
      <c r="F32" s="428"/>
      <c r="G32" s="439" t="s">
        <v>562</v>
      </c>
      <c r="H32" s="305">
        <v>5</v>
      </c>
      <c r="I32" s="305">
        <v>6</v>
      </c>
      <c r="J32" s="448">
        <f>(I32+H32)/2</f>
        <v>5.5</v>
      </c>
      <c r="K32" s="433" t="s">
        <v>51</v>
      </c>
      <c r="L32" s="453">
        <v>1</v>
      </c>
      <c r="M32" s="444" t="s">
        <v>49</v>
      </c>
      <c r="N32" s="431" t="s">
        <v>563</v>
      </c>
    </row>
    <row r="33" spans="1:14" x14ac:dyDescent="0.25">
      <c r="A33" s="428" t="s">
        <v>400</v>
      </c>
      <c r="B33" s="428" t="s">
        <v>434</v>
      </c>
      <c r="C33" s="428" t="s">
        <v>392</v>
      </c>
      <c r="D33" s="427"/>
      <c r="E33" s="476"/>
      <c r="F33" s="428"/>
      <c r="G33" s="429" t="s">
        <v>564</v>
      </c>
      <c r="H33" s="305"/>
      <c r="I33" s="305"/>
      <c r="J33" s="305"/>
      <c r="K33" s="433"/>
      <c r="L33" s="477"/>
      <c r="M33" s="433"/>
      <c r="N33" s="433"/>
    </row>
    <row r="34" spans="1:14" ht="30" customHeight="1" x14ac:dyDescent="0.25">
      <c r="A34" s="446" t="s">
        <v>400</v>
      </c>
      <c r="B34" s="446" t="s">
        <v>434</v>
      </c>
      <c r="C34" s="446" t="s">
        <v>392</v>
      </c>
      <c r="D34" s="446" t="s">
        <v>434</v>
      </c>
      <c r="E34" s="475"/>
      <c r="F34" s="428"/>
      <c r="G34" s="471" t="s">
        <v>119</v>
      </c>
      <c r="H34" s="478">
        <v>1</v>
      </c>
      <c r="I34" s="478">
        <v>2</v>
      </c>
      <c r="J34" s="441">
        <f>(I34+H34)/2</f>
        <v>1.5</v>
      </c>
      <c r="K34" s="444" t="s">
        <v>51</v>
      </c>
      <c r="L34" s="479">
        <v>1</v>
      </c>
      <c r="M34" s="480" t="s">
        <v>49</v>
      </c>
      <c r="N34" s="481" t="s">
        <v>822</v>
      </c>
    </row>
    <row r="35" spans="1:14" ht="30" customHeight="1" x14ac:dyDescent="0.25">
      <c r="A35" s="446" t="s">
        <v>400</v>
      </c>
      <c r="B35" s="446" t="s">
        <v>434</v>
      </c>
      <c r="C35" s="446" t="s">
        <v>392</v>
      </c>
      <c r="D35" s="446" t="s">
        <v>434</v>
      </c>
      <c r="E35" s="446" t="s">
        <v>434</v>
      </c>
      <c r="F35" s="428"/>
      <c r="G35" s="471" t="s">
        <v>565</v>
      </c>
      <c r="H35" s="457">
        <v>2</v>
      </c>
      <c r="I35" s="457">
        <v>3</v>
      </c>
      <c r="J35" s="441">
        <f>(I35+H35)/2</f>
        <v>2.5</v>
      </c>
      <c r="K35" s="482" t="s">
        <v>51</v>
      </c>
      <c r="L35" s="307">
        <v>1</v>
      </c>
      <c r="M35" s="306" t="s">
        <v>49</v>
      </c>
      <c r="N35" s="474" t="s">
        <v>954</v>
      </c>
    </row>
    <row r="36" spans="1:14" ht="15" customHeight="1" x14ac:dyDescent="0.25">
      <c r="A36" s="446" t="s">
        <v>400</v>
      </c>
      <c r="B36" s="446" t="s">
        <v>434</v>
      </c>
      <c r="C36" s="446" t="s">
        <v>392</v>
      </c>
      <c r="D36" s="446" t="s">
        <v>434</v>
      </c>
      <c r="E36" s="446" t="s">
        <v>391</v>
      </c>
      <c r="F36" s="428"/>
      <c r="G36" s="471" t="s">
        <v>120</v>
      </c>
      <c r="H36" s="457">
        <v>2.4</v>
      </c>
      <c r="I36" s="457">
        <v>2.4</v>
      </c>
      <c r="J36" s="441">
        <f>(I36+H36)/2</f>
        <v>2.4</v>
      </c>
      <c r="K36" s="482" t="s">
        <v>51</v>
      </c>
      <c r="L36" s="301">
        <v>1</v>
      </c>
      <c r="M36" s="483" t="s">
        <v>49</v>
      </c>
      <c r="N36" s="433"/>
    </row>
    <row r="37" spans="1:14" ht="15" customHeight="1" x14ac:dyDescent="0.25">
      <c r="A37" s="446" t="s">
        <v>400</v>
      </c>
      <c r="B37" s="446" t="s">
        <v>434</v>
      </c>
      <c r="C37" s="446" t="s">
        <v>392</v>
      </c>
      <c r="D37" s="446" t="s">
        <v>391</v>
      </c>
      <c r="E37" s="475"/>
      <c r="F37" s="428"/>
      <c r="G37" s="471" t="s">
        <v>566</v>
      </c>
      <c r="H37" s="457">
        <v>3</v>
      </c>
      <c r="I37" s="457">
        <v>6</v>
      </c>
      <c r="J37" s="441">
        <f>(I37+H37)/2</f>
        <v>4.5</v>
      </c>
      <c r="K37" s="482" t="s">
        <v>51</v>
      </c>
      <c r="L37" s="479">
        <v>1</v>
      </c>
      <c r="M37" s="480" t="s">
        <v>49</v>
      </c>
      <c r="N37" s="433"/>
    </row>
    <row r="38" spans="1:14" s="70" customFormat="1" ht="15" customHeight="1" x14ac:dyDescent="0.2">
      <c r="A38" s="428" t="s">
        <v>400</v>
      </c>
      <c r="B38" s="428" t="s">
        <v>434</v>
      </c>
      <c r="C38" s="428" t="s">
        <v>393</v>
      </c>
      <c r="D38" s="427"/>
      <c r="E38" s="484"/>
      <c r="F38" s="428"/>
      <c r="G38" s="429" t="s">
        <v>567</v>
      </c>
      <c r="H38" s="485"/>
      <c r="I38" s="485"/>
      <c r="J38" s="448"/>
      <c r="K38" s="452"/>
      <c r="L38" s="307"/>
      <c r="M38" s="306"/>
      <c r="N38" s="433"/>
    </row>
    <row r="39" spans="1:14" s="70" customFormat="1" ht="30" customHeight="1" x14ac:dyDescent="0.2">
      <c r="A39" s="446" t="s">
        <v>400</v>
      </c>
      <c r="B39" s="446" t="s">
        <v>434</v>
      </c>
      <c r="C39" s="446" t="s">
        <v>393</v>
      </c>
      <c r="D39" s="446" t="s">
        <v>434</v>
      </c>
      <c r="E39" s="475"/>
      <c r="F39" s="428"/>
      <c r="G39" s="471" t="s">
        <v>121</v>
      </c>
      <c r="H39" s="457">
        <v>2.5</v>
      </c>
      <c r="I39" s="457">
        <v>5</v>
      </c>
      <c r="J39" s="441">
        <f>(I39+H39)/2</f>
        <v>3.75</v>
      </c>
      <c r="K39" s="482" t="s">
        <v>51</v>
      </c>
      <c r="L39" s="301">
        <v>1</v>
      </c>
      <c r="M39" s="483" t="s">
        <v>49</v>
      </c>
      <c r="N39" s="433"/>
    </row>
    <row r="40" spans="1:14" s="70" customFormat="1" ht="15" customHeight="1" x14ac:dyDescent="0.2">
      <c r="A40" s="446" t="s">
        <v>400</v>
      </c>
      <c r="B40" s="446" t="s">
        <v>434</v>
      </c>
      <c r="C40" s="446" t="s">
        <v>393</v>
      </c>
      <c r="D40" s="446" t="s">
        <v>391</v>
      </c>
      <c r="E40" s="475"/>
      <c r="F40" s="428"/>
      <c r="G40" s="471" t="s">
        <v>821</v>
      </c>
      <c r="H40" s="457">
        <v>1</v>
      </c>
      <c r="I40" s="457">
        <v>3</v>
      </c>
      <c r="J40" s="441">
        <f>(I40+H40)/2</f>
        <v>2</v>
      </c>
      <c r="K40" s="482" t="s">
        <v>51</v>
      </c>
      <c r="L40" s="301">
        <v>1</v>
      </c>
      <c r="M40" s="483" t="s">
        <v>49</v>
      </c>
      <c r="N40" s="433"/>
    </row>
    <row r="41" spans="1:14" s="70" customFormat="1" ht="15" customHeight="1" x14ac:dyDescent="0.2">
      <c r="A41" s="428" t="s">
        <v>400</v>
      </c>
      <c r="B41" s="428" t="s">
        <v>434</v>
      </c>
      <c r="C41" s="428" t="s">
        <v>395</v>
      </c>
      <c r="D41" s="476"/>
      <c r="E41" s="476"/>
      <c r="F41" s="428"/>
      <c r="G41" s="429" t="s">
        <v>568</v>
      </c>
      <c r="H41" s="486"/>
      <c r="I41" s="486"/>
      <c r="J41" s="487"/>
      <c r="K41" s="488"/>
      <c r="L41" s="489"/>
      <c r="M41" s="488"/>
      <c r="N41" s="490"/>
    </row>
    <row r="42" spans="1:14" s="70" customFormat="1" ht="89.45" customHeight="1" x14ac:dyDescent="0.2">
      <c r="A42" s="446" t="s">
        <v>400</v>
      </c>
      <c r="B42" s="446" t="s">
        <v>434</v>
      </c>
      <c r="C42" s="446" t="s">
        <v>395</v>
      </c>
      <c r="D42" s="446" t="s">
        <v>434</v>
      </c>
      <c r="E42" s="427"/>
      <c r="F42" s="446" t="s">
        <v>984</v>
      </c>
      <c r="G42" s="471" t="s">
        <v>117</v>
      </c>
      <c r="H42" s="440">
        <v>100</v>
      </c>
      <c r="I42" s="440">
        <v>200</v>
      </c>
      <c r="J42" s="441">
        <f t="shared" ref="J42:J47" si="0">(I42+H42)/2</f>
        <v>150</v>
      </c>
      <c r="K42" s="444" t="s">
        <v>50</v>
      </c>
      <c r="L42" s="301">
        <v>1</v>
      </c>
      <c r="M42" s="483" t="s">
        <v>49</v>
      </c>
      <c r="N42" s="491" t="s">
        <v>961</v>
      </c>
    </row>
    <row r="43" spans="1:14" s="70" customFormat="1" ht="30" customHeight="1" x14ac:dyDescent="0.2">
      <c r="A43" s="446" t="s">
        <v>400</v>
      </c>
      <c r="B43" s="446" t="s">
        <v>434</v>
      </c>
      <c r="C43" s="446" t="s">
        <v>395</v>
      </c>
      <c r="D43" s="446" t="s">
        <v>391</v>
      </c>
      <c r="E43" s="427"/>
      <c r="F43" s="428"/>
      <c r="G43" s="471" t="s">
        <v>633</v>
      </c>
      <c r="H43" s="440">
        <v>100</v>
      </c>
      <c r="I43" s="440">
        <v>200</v>
      </c>
      <c r="J43" s="441">
        <f t="shared" si="0"/>
        <v>150</v>
      </c>
      <c r="K43" s="444" t="s">
        <v>50</v>
      </c>
      <c r="L43" s="301">
        <v>1</v>
      </c>
      <c r="M43" s="483" t="s">
        <v>49</v>
      </c>
      <c r="N43" s="474" t="s">
        <v>962</v>
      </c>
    </row>
    <row r="44" spans="1:14" s="70" customFormat="1" ht="15" customHeight="1" x14ac:dyDescent="0.2">
      <c r="A44" s="446" t="s">
        <v>400</v>
      </c>
      <c r="B44" s="446" t="s">
        <v>434</v>
      </c>
      <c r="C44" s="446" t="s">
        <v>395</v>
      </c>
      <c r="D44" s="446" t="s">
        <v>392</v>
      </c>
      <c r="E44" s="427"/>
      <c r="F44" s="446" t="s">
        <v>984</v>
      </c>
      <c r="G44" s="471" t="s">
        <v>634</v>
      </c>
      <c r="H44" s="440">
        <v>50</v>
      </c>
      <c r="I44" s="440">
        <v>100</v>
      </c>
      <c r="J44" s="441">
        <f t="shared" si="0"/>
        <v>75</v>
      </c>
      <c r="K44" s="444" t="s">
        <v>50</v>
      </c>
      <c r="L44" s="301">
        <v>1</v>
      </c>
      <c r="M44" s="483" t="s">
        <v>49</v>
      </c>
      <c r="N44" s="431" t="s">
        <v>831</v>
      </c>
    </row>
    <row r="45" spans="1:14" s="70" customFormat="1" ht="42" customHeight="1" x14ac:dyDescent="0.2">
      <c r="A45" s="421" t="s">
        <v>400</v>
      </c>
      <c r="B45" s="421" t="s">
        <v>434</v>
      </c>
      <c r="C45" s="421" t="s">
        <v>395</v>
      </c>
      <c r="D45" s="421" t="s">
        <v>393</v>
      </c>
      <c r="E45" s="434"/>
      <c r="F45" s="420"/>
      <c r="G45" s="439" t="s">
        <v>569</v>
      </c>
      <c r="H45" s="440">
        <v>1</v>
      </c>
      <c r="I45" s="440">
        <v>6</v>
      </c>
      <c r="J45" s="441">
        <f t="shared" si="0"/>
        <v>3.5</v>
      </c>
      <c r="K45" s="444" t="s">
        <v>51</v>
      </c>
      <c r="L45" s="479">
        <v>1</v>
      </c>
      <c r="M45" s="480" t="s">
        <v>49</v>
      </c>
      <c r="N45" s="492" t="s">
        <v>963</v>
      </c>
    </row>
    <row r="46" spans="1:14" s="70" customFormat="1" ht="45" customHeight="1" x14ac:dyDescent="0.2">
      <c r="A46" s="446" t="s">
        <v>400</v>
      </c>
      <c r="B46" s="446" t="s">
        <v>434</v>
      </c>
      <c r="C46" s="446" t="s">
        <v>395</v>
      </c>
      <c r="D46" s="446" t="s">
        <v>395</v>
      </c>
      <c r="E46" s="427"/>
      <c r="F46" s="428"/>
      <c r="G46" s="471" t="s">
        <v>118</v>
      </c>
      <c r="H46" s="440">
        <v>1</v>
      </c>
      <c r="I46" s="440">
        <v>6</v>
      </c>
      <c r="J46" s="441">
        <f t="shared" si="0"/>
        <v>3.5</v>
      </c>
      <c r="K46" s="433" t="s">
        <v>959</v>
      </c>
      <c r="L46" s="493">
        <v>3</v>
      </c>
      <c r="M46" s="472" t="s">
        <v>48</v>
      </c>
      <c r="N46" s="474" t="s">
        <v>635</v>
      </c>
    </row>
    <row r="47" spans="1:14" s="70" customFormat="1" ht="15" customHeight="1" x14ac:dyDescent="0.2">
      <c r="A47" s="446" t="s">
        <v>400</v>
      </c>
      <c r="B47" s="446" t="s">
        <v>434</v>
      </c>
      <c r="C47" s="446" t="s">
        <v>395</v>
      </c>
      <c r="D47" s="446" t="s">
        <v>397</v>
      </c>
      <c r="E47" s="427"/>
      <c r="F47" s="428"/>
      <c r="G47" s="449" t="s">
        <v>862</v>
      </c>
      <c r="H47" s="447">
        <v>1.3</v>
      </c>
      <c r="I47" s="447">
        <v>1.4</v>
      </c>
      <c r="J47" s="448">
        <f t="shared" si="0"/>
        <v>1.35</v>
      </c>
      <c r="K47" s="433" t="s">
        <v>51</v>
      </c>
      <c r="L47" s="477">
        <v>1</v>
      </c>
      <c r="M47" s="433" t="s">
        <v>49</v>
      </c>
      <c r="N47" s="474"/>
    </row>
    <row r="48" spans="1:14" s="70" customFormat="1" ht="15" customHeight="1" x14ac:dyDescent="0.2">
      <c r="A48" s="428" t="s">
        <v>400</v>
      </c>
      <c r="B48" s="428" t="s">
        <v>434</v>
      </c>
      <c r="C48" s="428" t="s">
        <v>397</v>
      </c>
      <c r="D48" s="476"/>
      <c r="E48" s="476"/>
      <c r="F48" s="428"/>
      <c r="G48" s="429" t="s">
        <v>570</v>
      </c>
      <c r="H48" s="447"/>
      <c r="I48" s="447"/>
      <c r="J48" s="448"/>
      <c r="K48" s="433"/>
      <c r="L48" s="477"/>
      <c r="M48" s="433"/>
      <c r="N48" s="433"/>
    </row>
    <row r="49" spans="1:14" ht="15" customHeight="1" x14ac:dyDescent="0.25">
      <c r="A49" s="446" t="s">
        <v>400</v>
      </c>
      <c r="B49" s="446" t="s">
        <v>434</v>
      </c>
      <c r="C49" s="446" t="s">
        <v>397</v>
      </c>
      <c r="D49" s="446" t="s">
        <v>434</v>
      </c>
      <c r="E49" s="494"/>
      <c r="F49" s="495"/>
      <c r="G49" s="496" t="s">
        <v>819</v>
      </c>
      <c r="H49" s="497">
        <v>3</v>
      </c>
      <c r="I49" s="497">
        <v>6</v>
      </c>
      <c r="J49" s="441">
        <f>(I49+H49)/2</f>
        <v>4.5</v>
      </c>
      <c r="K49" s="444" t="s">
        <v>51</v>
      </c>
      <c r="L49" s="301">
        <v>1</v>
      </c>
      <c r="M49" s="483" t="s">
        <v>49</v>
      </c>
      <c r="N49" s="498" t="s">
        <v>571</v>
      </c>
    </row>
    <row r="50" spans="1:14" s="8" customFormat="1" ht="15" customHeight="1" x14ac:dyDescent="0.25">
      <c r="A50" s="446" t="s">
        <v>400</v>
      </c>
      <c r="B50" s="446" t="s">
        <v>434</v>
      </c>
      <c r="C50" s="446" t="s">
        <v>397</v>
      </c>
      <c r="D50" s="446" t="s">
        <v>391</v>
      </c>
      <c r="E50" s="427"/>
      <c r="F50" s="428"/>
      <c r="G50" s="471" t="s">
        <v>572</v>
      </c>
      <c r="H50" s="440">
        <v>0.3</v>
      </c>
      <c r="I50" s="440">
        <v>3</v>
      </c>
      <c r="J50" s="441">
        <f>(I50+H50)/2</f>
        <v>1.65</v>
      </c>
      <c r="K50" s="444" t="s">
        <v>51</v>
      </c>
      <c r="L50" s="301">
        <v>1</v>
      </c>
      <c r="M50" s="483" t="s">
        <v>49</v>
      </c>
      <c r="N50" s="481" t="s">
        <v>573</v>
      </c>
    </row>
    <row r="51" spans="1:14" s="8" customFormat="1" ht="124.15" customHeight="1" x14ac:dyDescent="0.25">
      <c r="A51" s="446" t="s">
        <v>400</v>
      </c>
      <c r="B51" s="446" t="s">
        <v>434</v>
      </c>
      <c r="C51" s="446" t="s">
        <v>397</v>
      </c>
      <c r="D51" s="446" t="s">
        <v>392</v>
      </c>
      <c r="E51" s="427"/>
      <c r="F51" s="428"/>
      <c r="G51" s="471" t="s">
        <v>818</v>
      </c>
      <c r="H51" s="440">
        <v>1</v>
      </c>
      <c r="I51" s="440">
        <v>4</v>
      </c>
      <c r="J51" s="441">
        <f t="shared" ref="J51:J58" si="1">(I51+H51)/2</f>
        <v>2.5</v>
      </c>
      <c r="K51" s="433" t="s">
        <v>959</v>
      </c>
      <c r="L51" s="493">
        <v>3</v>
      </c>
      <c r="M51" s="472" t="s">
        <v>48</v>
      </c>
      <c r="N51" s="474" t="s">
        <v>964</v>
      </c>
    </row>
    <row r="52" spans="1:14" s="70" customFormat="1" ht="15" customHeight="1" x14ac:dyDescent="0.2">
      <c r="A52" s="446" t="s">
        <v>400</v>
      </c>
      <c r="B52" s="446" t="s">
        <v>434</v>
      </c>
      <c r="C52" s="446" t="s">
        <v>397</v>
      </c>
      <c r="D52" s="446" t="s">
        <v>393</v>
      </c>
      <c r="E52" s="427"/>
      <c r="F52" s="428"/>
      <c r="G52" s="449" t="s">
        <v>862</v>
      </c>
      <c r="H52" s="447">
        <v>1.3</v>
      </c>
      <c r="I52" s="447">
        <v>1.4</v>
      </c>
      <c r="J52" s="441">
        <f t="shared" si="1"/>
        <v>1.35</v>
      </c>
      <c r="K52" s="433" t="s">
        <v>51</v>
      </c>
      <c r="L52" s="477">
        <v>1</v>
      </c>
      <c r="M52" s="433" t="s">
        <v>49</v>
      </c>
      <c r="N52" s="499"/>
    </row>
    <row r="53" spans="1:14" s="8" customFormat="1" ht="15" customHeight="1" x14ac:dyDescent="0.25">
      <c r="A53" s="446" t="s">
        <v>400</v>
      </c>
      <c r="B53" s="446" t="s">
        <v>434</v>
      </c>
      <c r="C53" s="446" t="s">
        <v>397</v>
      </c>
      <c r="D53" s="446" t="s">
        <v>395</v>
      </c>
      <c r="E53" s="427"/>
      <c r="F53" s="428"/>
      <c r="G53" s="468" t="s">
        <v>817</v>
      </c>
      <c r="H53" s="447">
        <v>1</v>
      </c>
      <c r="I53" s="447">
        <v>5</v>
      </c>
      <c r="J53" s="441">
        <f t="shared" si="1"/>
        <v>3</v>
      </c>
      <c r="K53" s="433" t="s">
        <v>51</v>
      </c>
      <c r="L53" s="307">
        <v>1</v>
      </c>
      <c r="M53" s="306" t="s">
        <v>49</v>
      </c>
      <c r="N53" s="433"/>
    </row>
    <row r="54" spans="1:14" s="8" customFormat="1" ht="15" customHeight="1" x14ac:dyDescent="0.25">
      <c r="A54" s="446" t="s">
        <v>400</v>
      </c>
      <c r="B54" s="446" t="s">
        <v>434</v>
      </c>
      <c r="C54" s="446" t="s">
        <v>397</v>
      </c>
      <c r="D54" s="446" t="s">
        <v>397</v>
      </c>
      <c r="E54" s="427"/>
      <c r="F54" s="428"/>
      <c r="G54" s="449" t="s">
        <v>574</v>
      </c>
      <c r="H54" s="447">
        <v>1</v>
      </c>
      <c r="I54" s="447">
        <v>2</v>
      </c>
      <c r="J54" s="441">
        <f t="shared" si="1"/>
        <v>1.5</v>
      </c>
      <c r="K54" s="433" t="s">
        <v>51</v>
      </c>
      <c r="L54" s="307">
        <v>1</v>
      </c>
      <c r="M54" s="306" t="s">
        <v>49</v>
      </c>
      <c r="N54" s="433"/>
    </row>
    <row r="55" spans="1:14" s="70" customFormat="1" ht="15" customHeight="1" x14ac:dyDescent="0.2">
      <c r="A55" s="428" t="s">
        <v>400</v>
      </c>
      <c r="B55" s="428" t="s">
        <v>434</v>
      </c>
      <c r="C55" s="428" t="s">
        <v>400</v>
      </c>
      <c r="D55" s="476"/>
      <c r="E55" s="476"/>
      <c r="F55" s="428"/>
      <c r="G55" s="429" t="s">
        <v>575</v>
      </c>
      <c r="H55" s="486"/>
      <c r="I55" s="486"/>
      <c r="J55" s="487"/>
      <c r="K55" s="488"/>
      <c r="L55" s="489"/>
      <c r="M55" s="488"/>
      <c r="N55" s="488"/>
    </row>
    <row r="56" spans="1:14" s="48" customFormat="1" ht="98.45" customHeight="1" x14ac:dyDescent="0.25">
      <c r="A56" s="446" t="s">
        <v>400</v>
      </c>
      <c r="B56" s="446" t="s">
        <v>434</v>
      </c>
      <c r="C56" s="446" t="s">
        <v>400</v>
      </c>
      <c r="D56" s="446" t="s">
        <v>434</v>
      </c>
      <c r="E56" s="494"/>
      <c r="F56" s="495"/>
      <c r="G56" s="496" t="s">
        <v>576</v>
      </c>
      <c r="H56" s="500">
        <v>0.25</v>
      </c>
      <c r="I56" s="500">
        <v>0.5</v>
      </c>
      <c r="J56" s="441">
        <f t="shared" si="1"/>
        <v>0.375</v>
      </c>
      <c r="K56" s="501" t="s">
        <v>51</v>
      </c>
      <c r="L56" s="502">
        <v>1</v>
      </c>
      <c r="M56" s="501" t="s">
        <v>49</v>
      </c>
      <c r="N56" s="491" t="s">
        <v>965</v>
      </c>
    </row>
    <row r="57" spans="1:14" s="8" customFormat="1" ht="72" customHeight="1" x14ac:dyDescent="0.25">
      <c r="A57" s="446" t="s">
        <v>400</v>
      </c>
      <c r="B57" s="446" t="s">
        <v>434</v>
      </c>
      <c r="C57" s="446" t="s">
        <v>400</v>
      </c>
      <c r="D57" s="446" t="s">
        <v>391</v>
      </c>
      <c r="E57" s="427"/>
      <c r="F57" s="428"/>
      <c r="G57" s="471" t="s">
        <v>577</v>
      </c>
      <c r="H57" s="305">
        <v>2</v>
      </c>
      <c r="I57" s="305">
        <v>2</v>
      </c>
      <c r="J57" s="441">
        <f t="shared" si="1"/>
        <v>2</v>
      </c>
      <c r="K57" s="433" t="s">
        <v>51</v>
      </c>
      <c r="L57" s="453">
        <v>1</v>
      </c>
      <c r="M57" s="472" t="s">
        <v>49</v>
      </c>
      <c r="N57" s="474" t="s">
        <v>636</v>
      </c>
    </row>
    <row r="58" spans="1:14" s="70" customFormat="1" ht="45" customHeight="1" x14ac:dyDescent="0.2">
      <c r="A58" s="446" t="s">
        <v>400</v>
      </c>
      <c r="B58" s="446" t="s">
        <v>434</v>
      </c>
      <c r="C58" s="446" t="s">
        <v>400</v>
      </c>
      <c r="D58" s="446" t="s">
        <v>392</v>
      </c>
      <c r="E58" s="427"/>
      <c r="F58" s="428"/>
      <c r="G58" s="471" t="s">
        <v>122</v>
      </c>
      <c r="H58" s="503">
        <v>0.33333333333333331</v>
      </c>
      <c r="I58" s="503">
        <v>0.33333333333333331</v>
      </c>
      <c r="J58" s="441">
        <f t="shared" si="1"/>
        <v>0.33333333333333331</v>
      </c>
      <c r="K58" s="472" t="s">
        <v>51</v>
      </c>
      <c r="L58" s="473">
        <v>1</v>
      </c>
      <c r="M58" s="472" t="s">
        <v>49</v>
      </c>
      <c r="N58" s="474" t="s">
        <v>123</v>
      </c>
    </row>
    <row r="59" spans="1:14" s="8" customFormat="1" x14ac:dyDescent="0.25">
      <c r="A59" s="446" t="s">
        <v>400</v>
      </c>
      <c r="B59" s="446" t="s">
        <v>434</v>
      </c>
      <c r="C59" s="446" t="s">
        <v>400</v>
      </c>
      <c r="D59" s="446" t="s">
        <v>393</v>
      </c>
      <c r="E59" s="427"/>
      <c r="F59" s="428"/>
      <c r="G59" s="471" t="s">
        <v>578</v>
      </c>
      <c r="H59" s="504">
        <f>1/3</f>
        <v>0.33333333333333331</v>
      </c>
      <c r="I59" s="505">
        <v>0.5</v>
      </c>
      <c r="J59" s="506">
        <f>(I59+H59)/2</f>
        <v>0.41666666666666663</v>
      </c>
      <c r="K59" s="482" t="s">
        <v>51</v>
      </c>
      <c r="L59" s="507">
        <v>1</v>
      </c>
      <c r="M59" s="483" t="s">
        <v>49</v>
      </c>
      <c r="N59" s="474" t="s">
        <v>124</v>
      </c>
    </row>
    <row r="60" spans="1:14" s="8" customFormat="1" ht="82.9" customHeight="1" x14ac:dyDescent="0.25">
      <c r="A60" s="446" t="s">
        <v>400</v>
      </c>
      <c r="B60" s="446" t="s">
        <v>434</v>
      </c>
      <c r="C60" s="446" t="s">
        <v>400</v>
      </c>
      <c r="D60" s="446" t="s">
        <v>395</v>
      </c>
      <c r="E60" s="427"/>
      <c r="F60" s="428"/>
      <c r="G60" s="471" t="s">
        <v>579</v>
      </c>
      <c r="H60" s="457">
        <v>2.5</v>
      </c>
      <c r="I60" s="457">
        <v>5</v>
      </c>
      <c r="J60" s="441">
        <f>(I60+H60)/2</f>
        <v>3.75</v>
      </c>
      <c r="K60" s="482" t="s">
        <v>51</v>
      </c>
      <c r="L60" s="301">
        <v>1</v>
      </c>
      <c r="M60" s="483" t="s">
        <v>49</v>
      </c>
      <c r="N60" s="474" t="s">
        <v>637</v>
      </c>
    </row>
    <row r="61" spans="1:14" s="70" customFormat="1" ht="73.150000000000006" customHeight="1" x14ac:dyDescent="0.2">
      <c r="A61" s="446" t="s">
        <v>400</v>
      </c>
      <c r="B61" s="446" t="s">
        <v>434</v>
      </c>
      <c r="C61" s="446" t="s">
        <v>400</v>
      </c>
      <c r="D61" s="446" t="s">
        <v>397</v>
      </c>
      <c r="E61" s="427"/>
      <c r="F61" s="428"/>
      <c r="G61" s="471" t="s">
        <v>580</v>
      </c>
      <c r="H61" s="440">
        <v>1</v>
      </c>
      <c r="I61" s="440">
        <v>3</v>
      </c>
      <c r="J61" s="441">
        <f>(I61+H61)/2</f>
        <v>2</v>
      </c>
      <c r="K61" s="444" t="s">
        <v>51</v>
      </c>
      <c r="L61" s="301">
        <v>1</v>
      </c>
      <c r="M61" s="483" t="s">
        <v>49</v>
      </c>
      <c r="N61" s="474" t="s">
        <v>638</v>
      </c>
    </row>
    <row r="62" spans="1:14" s="70" customFormat="1" ht="15" customHeight="1" x14ac:dyDescent="0.2">
      <c r="A62" s="428" t="s">
        <v>400</v>
      </c>
      <c r="B62" s="428" t="s">
        <v>434</v>
      </c>
      <c r="C62" s="428" t="s">
        <v>401</v>
      </c>
      <c r="D62" s="446"/>
      <c r="E62" s="427"/>
      <c r="F62" s="428"/>
      <c r="G62" s="429" t="s">
        <v>901</v>
      </c>
      <c r="H62" s="447"/>
      <c r="I62" s="447"/>
      <c r="J62" s="448"/>
      <c r="K62" s="433"/>
      <c r="L62" s="307"/>
      <c r="M62" s="306"/>
      <c r="N62" s="474"/>
    </row>
    <row r="63" spans="1:14" s="70" customFormat="1" ht="15" customHeight="1" x14ac:dyDescent="0.2">
      <c r="A63" s="446" t="s">
        <v>400</v>
      </c>
      <c r="B63" s="446" t="s">
        <v>434</v>
      </c>
      <c r="C63" s="446" t="s">
        <v>401</v>
      </c>
      <c r="D63" s="446" t="s">
        <v>434</v>
      </c>
      <c r="E63" s="427"/>
      <c r="F63" s="428"/>
      <c r="G63" s="449" t="s">
        <v>564</v>
      </c>
      <c r="H63" s="508">
        <v>2</v>
      </c>
      <c r="I63" s="508">
        <v>6</v>
      </c>
      <c r="J63" s="509">
        <f t="shared" ref="J63:J70" si="2">(I63+H63)/2</f>
        <v>4</v>
      </c>
      <c r="K63" s="433" t="s">
        <v>51</v>
      </c>
      <c r="L63" s="307">
        <v>1</v>
      </c>
      <c r="M63" s="306" t="s">
        <v>49</v>
      </c>
      <c r="N63" s="474" t="s">
        <v>906</v>
      </c>
    </row>
    <row r="64" spans="1:14" s="70" customFormat="1" ht="30" customHeight="1" x14ac:dyDescent="0.2">
      <c r="A64" s="446" t="s">
        <v>400</v>
      </c>
      <c r="B64" s="446" t="s">
        <v>434</v>
      </c>
      <c r="C64" s="446" t="s">
        <v>401</v>
      </c>
      <c r="D64" s="446" t="s">
        <v>391</v>
      </c>
      <c r="E64" s="427"/>
      <c r="F64" s="428"/>
      <c r="G64" s="449" t="s">
        <v>559</v>
      </c>
      <c r="H64" s="508">
        <v>0.5</v>
      </c>
      <c r="I64" s="508">
        <v>1.5</v>
      </c>
      <c r="J64" s="509">
        <f t="shared" si="2"/>
        <v>1</v>
      </c>
      <c r="K64" s="433" t="s">
        <v>51</v>
      </c>
      <c r="L64" s="307">
        <v>1</v>
      </c>
      <c r="M64" s="306" t="s">
        <v>49</v>
      </c>
      <c r="N64" s="474" t="s">
        <v>907</v>
      </c>
    </row>
    <row r="65" spans="1:14" s="70" customFormat="1" ht="15" customHeight="1" x14ac:dyDescent="0.2">
      <c r="A65" s="446" t="s">
        <v>400</v>
      </c>
      <c r="B65" s="446" t="s">
        <v>434</v>
      </c>
      <c r="C65" s="446" t="s">
        <v>401</v>
      </c>
      <c r="D65" s="446" t="s">
        <v>392</v>
      </c>
      <c r="E65" s="427"/>
      <c r="F65" s="428"/>
      <c r="G65" s="449" t="s">
        <v>902</v>
      </c>
      <c r="H65" s="508">
        <v>0.5</v>
      </c>
      <c r="I65" s="508">
        <v>1.5</v>
      </c>
      <c r="J65" s="509">
        <f t="shared" si="2"/>
        <v>1</v>
      </c>
      <c r="K65" s="433" t="s">
        <v>51</v>
      </c>
      <c r="L65" s="307">
        <v>1</v>
      </c>
      <c r="M65" s="306" t="s">
        <v>49</v>
      </c>
      <c r="N65" s="474" t="s">
        <v>908</v>
      </c>
    </row>
    <row r="66" spans="1:14" s="70" customFormat="1" ht="30" customHeight="1" x14ac:dyDescent="0.2">
      <c r="A66" s="446" t="s">
        <v>400</v>
      </c>
      <c r="B66" s="446" t="s">
        <v>434</v>
      </c>
      <c r="C66" s="446" t="s">
        <v>401</v>
      </c>
      <c r="D66" s="446" t="s">
        <v>393</v>
      </c>
      <c r="E66" s="427"/>
      <c r="F66" s="428"/>
      <c r="G66" s="449" t="s">
        <v>903</v>
      </c>
      <c r="H66" s="508">
        <v>0.5</v>
      </c>
      <c r="I66" s="508">
        <v>2</v>
      </c>
      <c r="J66" s="509">
        <f t="shared" si="2"/>
        <v>1.25</v>
      </c>
      <c r="K66" s="433" t="s">
        <v>51</v>
      </c>
      <c r="L66" s="307">
        <v>1</v>
      </c>
      <c r="M66" s="306" t="s">
        <v>49</v>
      </c>
      <c r="N66" s="474" t="s">
        <v>907</v>
      </c>
    </row>
    <row r="67" spans="1:14" s="70" customFormat="1" ht="30" customHeight="1" x14ac:dyDescent="0.2">
      <c r="A67" s="446" t="s">
        <v>400</v>
      </c>
      <c r="B67" s="446" t="s">
        <v>434</v>
      </c>
      <c r="C67" s="446" t="s">
        <v>401</v>
      </c>
      <c r="D67" s="446" t="s">
        <v>395</v>
      </c>
      <c r="E67" s="427"/>
      <c r="F67" s="428"/>
      <c r="G67" s="449" t="s">
        <v>904</v>
      </c>
      <c r="H67" s="508">
        <v>0.5</v>
      </c>
      <c r="I67" s="508">
        <v>2</v>
      </c>
      <c r="J67" s="509">
        <f t="shared" si="2"/>
        <v>1.25</v>
      </c>
      <c r="K67" s="433" t="s">
        <v>51</v>
      </c>
      <c r="L67" s="307">
        <v>1</v>
      </c>
      <c r="M67" s="306" t="s">
        <v>49</v>
      </c>
      <c r="N67" s="474" t="s">
        <v>907</v>
      </c>
    </row>
    <row r="68" spans="1:14" s="70" customFormat="1" ht="12.75" x14ac:dyDescent="0.2">
      <c r="A68" s="446" t="s">
        <v>400</v>
      </c>
      <c r="B68" s="446" t="s">
        <v>434</v>
      </c>
      <c r="C68" s="446" t="s">
        <v>401</v>
      </c>
      <c r="D68" s="446" t="s">
        <v>397</v>
      </c>
      <c r="E68" s="427"/>
      <c r="F68" s="428"/>
      <c r="G68" s="449" t="s">
        <v>905</v>
      </c>
      <c r="H68" s="508">
        <v>0.2</v>
      </c>
      <c r="I68" s="508">
        <v>0.8</v>
      </c>
      <c r="J68" s="509">
        <f t="shared" si="2"/>
        <v>0.5</v>
      </c>
      <c r="K68" s="433" t="s">
        <v>51</v>
      </c>
      <c r="L68" s="307">
        <v>1</v>
      </c>
      <c r="M68" s="306" t="s">
        <v>49</v>
      </c>
      <c r="N68" s="474" t="s">
        <v>909</v>
      </c>
    </row>
    <row r="69" spans="1:14" s="8" customFormat="1" x14ac:dyDescent="0.25">
      <c r="A69" s="428" t="s">
        <v>400</v>
      </c>
      <c r="B69" s="428" t="s">
        <v>434</v>
      </c>
      <c r="C69" s="428" t="s">
        <v>402</v>
      </c>
      <c r="D69" s="427"/>
      <c r="E69" s="427"/>
      <c r="F69" s="428"/>
      <c r="G69" s="429" t="s">
        <v>581</v>
      </c>
      <c r="H69" s="305"/>
      <c r="I69" s="305"/>
      <c r="J69" s="448"/>
      <c r="K69" s="433"/>
      <c r="L69" s="453"/>
      <c r="M69" s="433"/>
      <c r="N69" s="474"/>
    </row>
    <row r="70" spans="1:14" s="8" customFormat="1" ht="30" customHeight="1" x14ac:dyDescent="0.25">
      <c r="A70" s="446" t="s">
        <v>400</v>
      </c>
      <c r="B70" s="446" t="s">
        <v>434</v>
      </c>
      <c r="C70" s="446" t="s">
        <v>402</v>
      </c>
      <c r="D70" s="446" t="s">
        <v>434</v>
      </c>
      <c r="E70" s="427"/>
      <c r="F70" s="428"/>
      <c r="G70" s="449" t="s">
        <v>910</v>
      </c>
      <c r="H70" s="305">
        <v>1</v>
      </c>
      <c r="I70" s="305">
        <v>2</v>
      </c>
      <c r="J70" s="509">
        <f t="shared" si="2"/>
        <v>1.5</v>
      </c>
      <c r="K70" s="433" t="s">
        <v>51</v>
      </c>
      <c r="L70" s="453">
        <v>8</v>
      </c>
      <c r="M70" s="433" t="s">
        <v>49</v>
      </c>
      <c r="N70" s="474" t="s">
        <v>582</v>
      </c>
    </row>
    <row r="71" spans="1:14" s="8" customFormat="1" x14ac:dyDescent="0.2">
      <c r="A71" s="510"/>
      <c r="B71" s="510"/>
      <c r="C71" s="510"/>
      <c r="D71" s="510"/>
      <c r="E71" s="511"/>
      <c r="F71" s="512"/>
      <c r="G71" s="513"/>
      <c r="H71" s="514"/>
      <c r="I71" s="514"/>
      <c r="J71" s="514"/>
      <c r="K71" s="515"/>
      <c r="L71" s="516"/>
      <c r="M71" s="517"/>
      <c r="N71" s="518"/>
    </row>
    <row r="72" spans="1:14" s="8" customFormat="1" x14ac:dyDescent="0.25">
      <c r="A72" s="428" t="s">
        <v>400</v>
      </c>
      <c r="B72" s="428" t="s">
        <v>391</v>
      </c>
      <c r="C72" s="427"/>
      <c r="D72" s="427"/>
      <c r="E72" s="427"/>
      <c r="F72" s="428"/>
      <c r="G72" s="519" t="s">
        <v>583</v>
      </c>
      <c r="H72" s="503"/>
      <c r="I72" s="503"/>
      <c r="J72" s="506"/>
      <c r="K72" s="472"/>
      <c r="L72" s="473"/>
      <c r="M72" s="472"/>
      <c r="N72" s="433"/>
    </row>
    <row r="73" spans="1:14" s="8" customFormat="1" x14ac:dyDescent="0.25">
      <c r="A73" s="428" t="s">
        <v>400</v>
      </c>
      <c r="B73" s="428" t="s">
        <v>391</v>
      </c>
      <c r="C73" s="428" t="s">
        <v>434</v>
      </c>
      <c r="D73" s="476"/>
      <c r="E73" s="476"/>
      <c r="F73" s="446"/>
      <c r="G73" s="429" t="s">
        <v>286</v>
      </c>
      <c r="H73" s="448"/>
      <c r="I73" s="448"/>
      <c r="J73" s="448"/>
      <c r="K73" s="520"/>
      <c r="L73" s="521"/>
      <c r="M73" s="520"/>
      <c r="N73" s="522"/>
    </row>
    <row r="74" spans="1:14" s="8" customFormat="1" ht="60" customHeight="1" x14ac:dyDescent="0.25">
      <c r="A74" s="641" t="s">
        <v>1087</v>
      </c>
      <c r="B74" s="642"/>
      <c r="C74" s="642"/>
      <c r="D74" s="642"/>
      <c r="E74" s="642"/>
      <c r="F74" s="642"/>
      <c r="G74" s="642"/>
      <c r="H74" s="642"/>
      <c r="I74" s="642"/>
      <c r="J74" s="642"/>
      <c r="K74" s="642"/>
      <c r="L74" s="642"/>
      <c r="M74" s="642"/>
      <c r="N74" s="643"/>
    </row>
    <row r="75" spans="1:14" s="8" customFormat="1" ht="165" customHeight="1" x14ac:dyDescent="0.25">
      <c r="A75" s="171" t="s">
        <v>400</v>
      </c>
      <c r="B75" s="171" t="s">
        <v>391</v>
      </c>
      <c r="C75" s="171" t="s">
        <v>434</v>
      </c>
      <c r="D75" s="171" t="s">
        <v>434</v>
      </c>
      <c r="E75" s="523"/>
      <c r="F75" s="524"/>
      <c r="G75" s="492" t="s">
        <v>105</v>
      </c>
      <c r="H75" s="440">
        <v>5</v>
      </c>
      <c r="I75" s="440">
        <v>8</v>
      </c>
      <c r="J75" s="509">
        <f t="shared" ref="J75" si="3">(I75+H75)/2</f>
        <v>6.5</v>
      </c>
      <c r="K75" s="444" t="s">
        <v>52</v>
      </c>
      <c r="L75" s="451" t="s">
        <v>187</v>
      </c>
      <c r="M75" s="444" t="s">
        <v>49</v>
      </c>
      <c r="N75" s="438" t="s">
        <v>650</v>
      </c>
    </row>
    <row r="76" spans="1:14" s="70" customFormat="1" ht="15" customHeight="1" x14ac:dyDescent="0.2">
      <c r="A76" s="169" t="s">
        <v>400</v>
      </c>
      <c r="B76" s="169" t="s">
        <v>391</v>
      </c>
      <c r="C76" s="169" t="s">
        <v>391</v>
      </c>
      <c r="D76" s="93"/>
      <c r="E76" s="93"/>
      <c r="F76" s="169"/>
      <c r="G76" s="633" t="s">
        <v>106</v>
      </c>
      <c r="H76" s="634"/>
      <c r="I76" s="634"/>
      <c r="J76" s="634"/>
      <c r="K76" s="634"/>
      <c r="L76" s="634"/>
      <c r="M76" s="634"/>
      <c r="N76" s="635"/>
    </row>
    <row r="77" spans="1:14" s="8" customFormat="1" ht="90" customHeight="1" x14ac:dyDescent="0.25">
      <c r="A77" s="630" t="s">
        <v>1088</v>
      </c>
      <c r="B77" s="631"/>
      <c r="C77" s="631"/>
      <c r="D77" s="631"/>
      <c r="E77" s="631"/>
      <c r="F77" s="631"/>
      <c r="G77" s="631"/>
      <c r="H77" s="631"/>
      <c r="I77" s="631"/>
      <c r="J77" s="631"/>
      <c r="K77" s="631"/>
      <c r="L77" s="631"/>
      <c r="M77" s="631"/>
      <c r="N77" s="632"/>
    </row>
    <row r="78" spans="1:14" s="8" customFormat="1" ht="85.9" customHeight="1" x14ac:dyDescent="0.25">
      <c r="A78" s="171" t="s">
        <v>400</v>
      </c>
      <c r="B78" s="171" t="s">
        <v>391</v>
      </c>
      <c r="C78" s="171" t="s">
        <v>391</v>
      </c>
      <c r="D78" s="171" t="s">
        <v>434</v>
      </c>
      <c r="E78" s="108"/>
      <c r="F78" s="171"/>
      <c r="G78" s="458" t="s">
        <v>641</v>
      </c>
      <c r="H78" s="525" t="s">
        <v>188</v>
      </c>
      <c r="I78" s="525"/>
      <c r="J78" s="525"/>
      <c r="K78" s="526" t="s">
        <v>52</v>
      </c>
      <c r="L78" s="527">
        <v>6</v>
      </c>
      <c r="M78" s="526" t="s">
        <v>49</v>
      </c>
      <c r="N78" s="474" t="s">
        <v>107</v>
      </c>
    </row>
    <row r="79" spans="1:14" s="8" customFormat="1" ht="74.45" customHeight="1" x14ac:dyDescent="0.25">
      <c r="A79" s="171" t="s">
        <v>400</v>
      </c>
      <c r="B79" s="171" t="s">
        <v>391</v>
      </c>
      <c r="C79" s="171" t="s">
        <v>391</v>
      </c>
      <c r="D79" s="171" t="s">
        <v>391</v>
      </c>
      <c r="E79" s="108"/>
      <c r="F79" s="171"/>
      <c r="G79" s="458" t="s">
        <v>642</v>
      </c>
      <c r="H79" s="525" t="s">
        <v>189</v>
      </c>
      <c r="I79" s="525"/>
      <c r="J79" s="525"/>
      <c r="K79" s="526" t="s">
        <v>52</v>
      </c>
      <c r="L79" s="527">
        <v>8</v>
      </c>
      <c r="M79" s="526" t="s">
        <v>49</v>
      </c>
      <c r="N79" s="474" t="s">
        <v>639</v>
      </c>
    </row>
    <row r="80" spans="1:14" s="8" customFormat="1" ht="45" customHeight="1" x14ac:dyDescent="0.25">
      <c r="A80" s="171" t="s">
        <v>400</v>
      </c>
      <c r="B80" s="171" t="s">
        <v>391</v>
      </c>
      <c r="C80" s="171" t="s">
        <v>391</v>
      </c>
      <c r="D80" s="171" t="s">
        <v>392</v>
      </c>
      <c r="E80" s="108"/>
      <c r="F80" s="169"/>
      <c r="G80" s="458" t="s">
        <v>643</v>
      </c>
      <c r="H80" s="525">
        <v>2</v>
      </c>
      <c r="I80" s="525"/>
      <c r="J80" s="525"/>
      <c r="K80" s="526" t="s">
        <v>52</v>
      </c>
      <c r="L80" s="527">
        <v>8</v>
      </c>
      <c r="M80" s="526" t="s">
        <v>49</v>
      </c>
      <c r="N80" s="474" t="s">
        <v>108</v>
      </c>
    </row>
    <row r="81" spans="1:14" s="8" customFormat="1" ht="45" customHeight="1" x14ac:dyDescent="0.25">
      <c r="A81" s="171" t="s">
        <v>400</v>
      </c>
      <c r="B81" s="171" t="s">
        <v>391</v>
      </c>
      <c r="C81" s="171" t="s">
        <v>391</v>
      </c>
      <c r="D81" s="171" t="s">
        <v>393</v>
      </c>
      <c r="E81" s="93"/>
      <c r="F81" s="169"/>
      <c r="G81" s="458" t="s">
        <v>644</v>
      </c>
      <c r="H81" s="528">
        <v>4</v>
      </c>
      <c r="I81" s="528"/>
      <c r="J81" s="528"/>
      <c r="K81" s="526" t="s">
        <v>52</v>
      </c>
      <c r="L81" s="527">
        <v>12</v>
      </c>
      <c r="M81" s="526" t="s">
        <v>49</v>
      </c>
      <c r="N81" s="474" t="s">
        <v>109</v>
      </c>
    </row>
    <row r="82" spans="1:14" s="8" customFormat="1" ht="45" customHeight="1" x14ac:dyDescent="0.25">
      <c r="A82" s="171" t="s">
        <v>400</v>
      </c>
      <c r="B82" s="171" t="s">
        <v>391</v>
      </c>
      <c r="C82" s="171" t="s">
        <v>391</v>
      </c>
      <c r="D82" s="171" t="s">
        <v>395</v>
      </c>
      <c r="E82" s="108"/>
      <c r="F82" s="171"/>
      <c r="G82" s="458" t="s">
        <v>645</v>
      </c>
      <c r="H82" s="528">
        <v>4</v>
      </c>
      <c r="I82" s="528"/>
      <c r="J82" s="528"/>
      <c r="K82" s="526" t="s">
        <v>52</v>
      </c>
      <c r="L82" s="527">
        <v>12</v>
      </c>
      <c r="M82" s="526" t="s">
        <v>49</v>
      </c>
      <c r="N82" s="474" t="s">
        <v>110</v>
      </c>
    </row>
    <row r="83" spans="1:14" s="8" customFormat="1" ht="60" customHeight="1" x14ac:dyDescent="0.25">
      <c r="A83" s="171" t="s">
        <v>400</v>
      </c>
      <c r="B83" s="171" t="s">
        <v>391</v>
      </c>
      <c r="C83" s="171" t="s">
        <v>391</v>
      </c>
      <c r="D83" s="171" t="s">
        <v>397</v>
      </c>
      <c r="E83" s="108"/>
      <c r="F83" s="171"/>
      <c r="G83" s="458" t="s">
        <v>646</v>
      </c>
      <c r="H83" s="525">
        <v>10</v>
      </c>
      <c r="I83" s="525"/>
      <c r="J83" s="525"/>
      <c r="K83" s="526" t="s">
        <v>52</v>
      </c>
      <c r="L83" s="527">
        <v>46</v>
      </c>
      <c r="M83" s="526" t="s">
        <v>49</v>
      </c>
      <c r="N83" s="474" t="s">
        <v>640</v>
      </c>
    </row>
    <row r="84" spans="1:14" s="8" customFormat="1" ht="132.6" customHeight="1" x14ac:dyDescent="0.25">
      <c r="A84" s="171" t="s">
        <v>400</v>
      </c>
      <c r="B84" s="171" t="s">
        <v>391</v>
      </c>
      <c r="C84" s="171" t="s">
        <v>391</v>
      </c>
      <c r="D84" s="171" t="s">
        <v>400</v>
      </c>
      <c r="E84" s="108"/>
      <c r="F84" s="171"/>
      <c r="G84" s="458" t="s">
        <v>647</v>
      </c>
      <c r="H84" s="525">
        <v>9</v>
      </c>
      <c r="I84" s="525"/>
      <c r="J84" s="525"/>
      <c r="K84" s="526" t="s">
        <v>52</v>
      </c>
      <c r="L84" s="527">
        <v>56</v>
      </c>
      <c r="M84" s="526" t="s">
        <v>49</v>
      </c>
      <c r="N84" s="474" t="s">
        <v>111</v>
      </c>
    </row>
    <row r="85" spans="1:14" s="8" customFormat="1" ht="89.45" customHeight="1" x14ac:dyDescent="0.25">
      <c r="A85" s="171" t="s">
        <v>400</v>
      </c>
      <c r="B85" s="171" t="s">
        <v>391</v>
      </c>
      <c r="C85" s="171" t="s">
        <v>391</v>
      </c>
      <c r="D85" s="171" t="s">
        <v>401</v>
      </c>
      <c r="E85" s="108"/>
      <c r="F85" s="171"/>
      <c r="G85" s="458" t="s">
        <v>648</v>
      </c>
      <c r="H85" s="525" t="s">
        <v>190</v>
      </c>
      <c r="I85" s="525"/>
      <c r="J85" s="525"/>
      <c r="K85" s="526" t="s">
        <v>52</v>
      </c>
      <c r="L85" s="527">
        <v>78</v>
      </c>
      <c r="M85" s="526" t="s">
        <v>49</v>
      </c>
      <c r="N85" s="474" t="s">
        <v>112</v>
      </c>
    </row>
    <row r="86" spans="1:14" s="8" customFormat="1" ht="11.25" customHeight="1" x14ac:dyDescent="0.25">
      <c r="A86" s="12"/>
      <c r="B86" s="13"/>
      <c r="C86" s="14"/>
      <c r="D86" s="13"/>
      <c r="E86" s="13"/>
      <c r="F86" s="11"/>
      <c r="G86" s="16"/>
      <c r="H86" s="59"/>
      <c r="I86" s="59"/>
      <c r="J86" s="59"/>
      <c r="K86" s="43"/>
      <c r="L86" s="60"/>
      <c r="M86" s="43"/>
      <c r="N86" s="44"/>
    </row>
    <row r="87" spans="1:14" s="8" customFormat="1" ht="11.25" customHeight="1" x14ac:dyDescent="0.25">
      <c r="A87" s="12"/>
      <c r="B87" s="13"/>
      <c r="C87" s="14"/>
      <c r="D87" s="13"/>
      <c r="E87" s="13"/>
      <c r="F87" s="11"/>
      <c r="G87" s="16"/>
      <c r="H87" s="59"/>
      <c r="I87" s="59"/>
      <c r="J87" s="59"/>
      <c r="K87" s="43"/>
      <c r="L87" s="60"/>
      <c r="M87" s="43"/>
      <c r="N87" s="44"/>
    </row>
    <row r="88" spans="1:14" s="8" customFormat="1" ht="11.25" customHeight="1" x14ac:dyDescent="0.25">
      <c r="A88" s="12"/>
      <c r="B88" s="13"/>
      <c r="C88" s="14"/>
      <c r="D88" s="13"/>
      <c r="E88" s="13"/>
      <c r="F88" s="11"/>
      <c r="G88" s="16"/>
      <c r="H88" s="59"/>
      <c r="I88" s="59"/>
      <c r="J88" s="59"/>
      <c r="K88" s="43"/>
      <c r="L88" s="60"/>
      <c r="M88" s="43"/>
      <c r="N88" s="44"/>
    </row>
    <row r="89" spans="1:14" s="8" customFormat="1" ht="11.25" customHeight="1" x14ac:dyDescent="0.25">
      <c r="A89" s="12"/>
      <c r="B89" s="13"/>
      <c r="C89" s="14"/>
      <c r="D89" s="13"/>
      <c r="E89" s="13"/>
      <c r="F89" s="11"/>
      <c r="G89" s="16"/>
      <c r="H89" s="59"/>
      <c r="I89" s="59"/>
      <c r="J89" s="59"/>
      <c r="K89" s="43"/>
      <c r="L89" s="60"/>
      <c r="M89" s="43"/>
      <c r="N89" s="44"/>
    </row>
    <row r="90" spans="1:14" s="8" customFormat="1" ht="11.25" customHeight="1" x14ac:dyDescent="0.25">
      <c r="A90" s="12"/>
      <c r="B90" s="13"/>
      <c r="C90" s="14"/>
      <c r="D90" s="13"/>
      <c r="E90" s="13"/>
      <c r="F90" s="11"/>
      <c r="G90" s="16"/>
      <c r="H90" s="59"/>
      <c r="I90" s="59"/>
      <c r="J90" s="59"/>
      <c r="K90" s="43"/>
      <c r="L90" s="60"/>
      <c r="M90" s="43"/>
      <c r="N90" s="44"/>
    </row>
    <row r="91" spans="1:14" s="8" customFormat="1" ht="11.25" customHeight="1" x14ac:dyDescent="0.25">
      <c r="A91" s="12"/>
      <c r="B91" s="13"/>
      <c r="C91" s="14"/>
      <c r="D91" s="13"/>
      <c r="E91" s="13"/>
      <c r="F91" s="11"/>
      <c r="G91" s="16"/>
      <c r="H91" s="59"/>
      <c r="I91" s="59"/>
      <c r="J91" s="59"/>
      <c r="K91" s="43"/>
      <c r="L91" s="60"/>
      <c r="M91" s="43"/>
      <c r="N91" s="44"/>
    </row>
    <row r="92" spans="1:14" s="8" customFormat="1" ht="11.25" customHeight="1" x14ac:dyDescent="0.25">
      <c r="A92" s="12"/>
      <c r="B92" s="13"/>
      <c r="C92" s="14"/>
      <c r="D92" s="13"/>
      <c r="E92" s="13"/>
      <c r="F92" s="11"/>
      <c r="G92" s="16"/>
      <c r="H92" s="59"/>
      <c r="I92" s="59"/>
      <c r="J92" s="59"/>
      <c r="K92" s="43"/>
      <c r="L92" s="60"/>
      <c r="M92" s="43"/>
      <c r="N92" s="44"/>
    </row>
    <row r="93" spans="1:14" s="8" customFormat="1" ht="11.25" customHeight="1" x14ac:dyDescent="0.25">
      <c r="A93" s="12"/>
      <c r="B93" s="13"/>
      <c r="C93" s="14"/>
      <c r="D93" s="13"/>
      <c r="E93" s="13"/>
      <c r="F93" s="11"/>
      <c r="G93" s="16"/>
      <c r="H93" s="59"/>
      <c r="I93" s="59"/>
      <c r="J93" s="59"/>
      <c r="K93" s="43"/>
      <c r="L93" s="60"/>
      <c r="M93" s="43"/>
      <c r="N93" s="44"/>
    </row>
    <row r="94" spans="1:14" s="8" customFormat="1" ht="11.25" customHeight="1" x14ac:dyDescent="0.25">
      <c r="A94" s="12"/>
      <c r="B94" s="13"/>
      <c r="C94" s="14"/>
      <c r="D94" s="13"/>
      <c r="E94" s="13"/>
      <c r="F94" s="11"/>
      <c r="G94" s="16"/>
      <c r="H94" s="59"/>
      <c r="I94" s="59"/>
      <c r="J94" s="59"/>
      <c r="K94" s="43"/>
      <c r="L94" s="60"/>
      <c r="M94" s="43"/>
      <c r="N94" s="44"/>
    </row>
    <row r="95" spans="1:14" s="8" customFormat="1" ht="11.25" customHeight="1" x14ac:dyDescent="0.25">
      <c r="A95" s="12"/>
      <c r="B95" s="13"/>
      <c r="C95" s="14"/>
      <c r="D95" s="13"/>
      <c r="E95" s="13"/>
      <c r="F95" s="11"/>
      <c r="G95" s="16"/>
      <c r="H95" s="59"/>
      <c r="I95" s="59"/>
      <c r="J95" s="59"/>
      <c r="K95" s="43"/>
      <c r="L95" s="60"/>
      <c r="M95" s="43"/>
      <c r="N95" s="44"/>
    </row>
    <row r="96" spans="1:14" s="8" customFormat="1" ht="11.25" customHeight="1" x14ac:dyDescent="0.25">
      <c r="A96" s="12"/>
      <c r="B96" s="13"/>
      <c r="C96" s="14"/>
      <c r="D96" s="13"/>
      <c r="E96" s="13"/>
      <c r="F96" s="11"/>
      <c r="G96" s="16"/>
      <c r="H96" s="59"/>
      <c r="I96" s="59"/>
      <c r="J96" s="59"/>
      <c r="K96" s="43"/>
      <c r="L96" s="60"/>
      <c r="M96" s="43"/>
      <c r="N96" s="44"/>
    </row>
    <row r="97" spans="1:14" s="8" customFormat="1" ht="11.25" customHeight="1" x14ac:dyDescent="0.25">
      <c r="A97" s="12"/>
      <c r="B97" s="13"/>
      <c r="C97" s="14"/>
      <c r="D97" s="13"/>
      <c r="E97" s="13"/>
      <c r="F97" s="11"/>
      <c r="G97" s="16"/>
      <c r="H97" s="59"/>
      <c r="I97" s="59"/>
      <c r="J97" s="59"/>
      <c r="K97" s="43"/>
      <c r="L97" s="60"/>
      <c r="M97" s="43"/>
      <c r="N97" s="44"/>
    </row>
    <row r="98" spans="1:14" s="8" customFormat="1" ht="11.25" customHeight="1" x14ac:dyDescent="0.25">
      <c r="A98" s="12"/>
      <c r="B98" s="13"/>
      <c r="C98" s="14"/>
      <c r="D98" s="13"/>
      <c r="E98" s="13"/>
      <c r="F98" s="11"/>
      <c r="G98" s="16"/>
      <c r="H98" s="59"/>
      <c r="I98" s="59"/>
      <c r="J98" s="59"/>
      <c r="K98" s="43"/>
      <c r="L98" s="60"/>
      <c r="M98" s="43"/>
      <c r="N98" s="44"/>
    </row>
    <row r="99" spans="1:14" s="8" customFormat="1" ht="11.25" customHeight="1" x14ac:dyDescent="0.25">
      <c r="A99" s="12"/>
      <c r="B99" s="13"/>
      <c r="C99" s="14"/>
      <c r="D99" s="13"/>
      <c r="E99" s="13"/>
      <c r="F99" s="11"/>
      <c r="G99" s="16"/>
      <c r="H99" s="59"/>
      <c r="I99" s="59"/>
      <c r="J99" s="59"/>
      <c r="K99" s="43"/>
      <c r="L99" s="60"/>
      <c r="M99" s="43"/>
      <c r="N99" s="44"/>
    </row>
    <row r="100" spans="1:14" s="8" customFormat="1" ht="11.25" customHeight="1" x14ac:dyDescent="0.25">
      <c r="A100" s="12"/>
      <c r="B100" s="13"/>
      <c r="C100" s="14"/>
      <c r="D100" s="13"/>
      <c r="E100" s="13"/>
      <c r="F100" s="11"/>
      <c r="G100" s="16"/>
      <c r="H100" s="59"/>
      <c r="I100" s="59"/>
      <c r="J100" s="59"/>
      <c r="K100" s="43"/>
      <c r="L100" s="60"/>
      <c r="M100" s="43"/>
      <c r="N100" s="44"/>
    </row>
    <row r="101" spans="1:14" s="8" customFormat="1" ht="11.25" customHeight="1" x14ac:dyDescent="0.25">
      <c r="A101" s="12"/>
      <c r="B101" s="13"/>
      <c r="C101" s="14"/>
      <c r="D101" s="13"/>
      <c r="E101" s="13"/>
      <c r="F101" s="11"/>
      <c r="G101" s="16"/>
      <c r="H101" s="59"/>
      <c r="I101" s="59"/>
      <c r="J101" s="59"/>
      <c r="K101" s="43"/>
      <c r="L101" s="60"/>
      <c r="M101" s="43"/>
      <c r="N101" s="44"/>
    </row>
    <row r="102" spans="1:14" s="8" customFormat="1" ht="11.25" customHeight="1" x14ac:dyDescent="0.25">
      <c r="A102" s="12"/>
      <c r="B102" s="13"/>
      <c r="C102" s="14"/>
      <c r="D102" s="13"/>
      <c r="E102" s="13"/>
      <c r="F102" s="11"/>
      <c r="G102" s="16"/>
      <c r="H102" s="59"/>
      <c r="I102" s="59"/>
      <c r="J102" s="59"/>
      <c r="K102" s="43"/>
      <c r="L102" s="60"/>
      <c r="M102" s="43"/>
      <c r="N102" s="44"/>
    </row>
    <row r="103" spans="1:14" s="8" customFormat="1" ht="11.25" customHeight="1" x14ac:dyDescent="0.25">
      <c r="A103" s="12"/>
      <c r="B103" s="13"/>
      <c r="C103" s="14"/>
      <c r="D103" s="13"/>
      <c r="E103" s="13"/>
      <c r="F103" s="11"/>
      <c r="G103" s="16"/>
      <c r="H103" s="59"/>
      <c r="I103" s="59"/>
      <c r="J103" s="59"/>
      <c r="K103" s="43"/>
      <c r="L103" s="60"/>
      <c r="M103" s="43"/>
      <c r="N103" s="44"/>
    </row>
    <row r="104" spans="1:14" s="8" customFormat="1" ht="11.25" customHeight="1" x14ac:dyDescent="0.25">
      <c r="A104" s="12"/>
      <c r="B104" s="13"/>
      <c r="C104" s="14"/>
      <c r="D104" s="13"/>
      <c r="E104" s="13"/>
      <c r="F104" s="11"/>
      <c r="G104" s="16"/>
      <c r="H104" s="59"/>
      <c r="I104" s="59"/>
      <c r="J104" s="59"/>
      <c r="K104" s="43"/>
      <c r="L104" s="60"/>
      <c r="M104" s="43"/>
      <c r="N104" s="44"/>
    </row>
    <row r="105" spans="1:14" s="8" customFormat="1" ht="11.25" customHeight="1" x14ac:dyDescent="0.25">
      <c r="A105" s="12"/>
      <c r="B105" s="13"/>
      <c r="C105" s="14"/>
      <c r="D105" s="13"/>
      <c r="E105" s="13"/>
      <c r="F105" s="11"/>
      <c r="G105" s="16"/>
      <c r="H105" s="59"/>
      <c r="I105" s="59"/>
      <c r="J105" s="59"/>
      <c r="K105" s="43"/>
      <c r="L105" s="60"/>
      <c r="M105" s="43"/>
      <c r="N105" s="44"/>
    </row>
    <row r="106" spans="1:14" s="8" customFormat="1" ht="11.25" customHeight="1" x14ac:dyDescent="0.25">
      <c r="A106" s="12"/>
      <c r="B106" s="13"/>
      <c r="C106" s="14"/>
      <c r="D106" s="13"/>
      <c r="E106" s="13"/>
      <c r="F106" s="11"/>
      <c r="G106" s="16"/>
      <c r="H106" s="59"/>
      <c r="I106" s="59"/>
      <c r="J106" s="59"/>
      <c r="K106" s="43"/>
      <c r="L106" s="60"/>
      <c r="M106" s="43"/>
      <c r="N106" s="44"/>
    </row>
    <row r="107" spans="1:14" s="8" customFormat="1" ht="11.25" customHeight="1" x14ac:dyDescent="0.25">
      <c r="A107" s="12"/>
      <c r="B107" s="13"/>
      <c r="C107" s="14"/>
      <c r="D107" s="13"/>
      <c r="E107" s="13"/>
      <c r="F107" s="11"/>
      <c r="G107" s="16"/>
      <c r="H107" s="59"/>
      <c r="I107" s="59"/>
      <c r="J107" s="59"/>
      <c r="K107" s="43"/>
      <c r="L107" s="60"/>
      <c r="M107" s="43"/>
      <c r="N107" s="44"/>
    </row>
    <row r="108" spans="1:14" s="8" customFormat="1" ht="11.25" customHeight="1" x14ac:dyDescent="0.25">
      <c r="A108" s="12"/>
      <c r="B108" s="13"/>
      <c r="C108" s="14"/>
      <c r="D108" s="13"/>
      <c r="E108" s="13"/>
      <c r="F108" s="11"/>
      <c r="G108" s="16"/>
      <c r="H108" s="59"/>
      <c r="I108" s="59"/>
      <c r="J108" s="59"/>
      <c r="K108" s="43"/>
      <c r="L108" s="60"/>
      <c r="M108" s="43"/>
      <c r="N108" s="44"/>
    </row>
    <row r="109" spans="1:14" s="8" customFormat="1" ht="11.25" customHeight="1" x14ac:dyDescent="0.25">
      <c r="A109" s="12"/>
      <c r="B109" s="13"/>
      <c r="C109" s="14"/>
      <c r="D109" s="13"/>
      <c r="E109" s="13"/>
      <c r="F109" s="11"/>
      <c r="G109" s="16"/>
      <c r="H109" s="59"/>
      <c r="I109" s="59"/>
      <c r="J109" s="59"/>
      <c r="K109" s="43"/>
      <c r="L109" s="60"/>
      <c r="M109" s="43"/>
      <c r="N109" s="44"/>
    </row>
    <row r="110" spans="1:14" s="8" customFormat="1" ht="11.25" customHeight="1" x14ac:dyDescent="0.25">
      <c r="A110" s="12"/>
      <c r="B110" s="13"/>
      <c r="C110" s="14"/>
      <c r="D110" s="13"/>
      <c r="E110" s="13"/>
      <c r="F110" s="11"/>
      <c r="G110" s="16"/>
      <c r="H110" s="59"/>
      <c r="I110" s="59"/>
      <c r="J110" s="59"/>
      <c r="K110" s="43"/>
      <c r="L110" s="60"/>
      <c r="M110" s="43"/>
      <c r="N110" s="44"/>
    </row>
    <row r="111" spans="1:14" s="8" customFormat="1" ht="11.25" customHeight="1" x14ac:dyDescent="0.25">
      <c r="A111" s="12"/>
      <c r="B111" s="13"/>
      <c r="C111" s="14"/>
      <c r="D111" s="13"/>
      <c r="E111" s="13"/>
      <c r="F111" s="11"/>
      <c r="G111" s="16"/>
      <c r="H111" s="59"/>
      <c r="I111" s="59"/>
      <c r="J111" s="59"/>
      <c r="K111" s="43"/>
      <c r="L111" s="60"/>
      <c r="M111" s="43"/>
      <c r="N111" s="44"/>
    </row>
    <row r="112" spans="1:14" s="8" customFormat="1" ht="11.25" customHeight="1" x14ac:dyDescent="0.25">
      <c r="A112" s="12"/>
      <c r="B112" s="13"/>
      <c r="C112" s="14"/>
      <c r="D112" s="13"/>
      <c r="E112" s="13"/>
      <c r="F112" s="11"/>
      <c r="G112" s="16"/>
      <c r="H112" s="59"/>
      <c r="I112" s="59"/>
      <c r="J112" s="59"/>
      <c r="K112" s="43"/>
      <c r="L112" s="60"/>
      <c r="M112" s="43"/>
      <c r="N112" s="44"/>
    </row>
    <row r="113" spans="1:14" s="8" customFormat="1" ht="11.25" customHeight="1" x14ac:dyDescent="0.25">
      <c r="A113" s="12"/>
      <c r="B113" s="13"/>
      <c r="C113" s="14"/>
      <c r="D113" s="13"/>
      <c r="E113" s="13"/>
      <c r="F113" s="11"/>
      <c r="G113" s="16"/>
      <c r="H113" s="59"/>
      <c r="I113" s="59"/>
      <c r="J113" s="59"/>
      <c r="K113" s="43"/>
      <c r="L113" s="60"/>
      <c r="M113" s="43"/>
      <c r="N113" s="44"/>
    </row>
    <row r="114" spans="1:14" s="8" customFormat="1" ht="11.25" customHeight="1" x14ac:dyDescent="0.25">
      <c r="A114" s="12"/>
      <c r="B114" s="13"/>
      <c r="C114" s="14"/>
      <c r="D114" s="13"/>
      <c r="E114" s="13"/>
      <c r="F114" s="11"/>
      <c r="G114" s="16"/>
      <c r="H114" s="59"/>
      <c r="I114" s="59"/>
      <c r="J114" s="59"/>
      <c r="K114" s="43"/>
      <c r="L114" s="60"/>
      <c r="M114" s="43"/>
      <c r="N114" s="44"/>
    </row>
    <row r="115" spans="1:14" s="8" customFormat="1" ht="11.25" customHeight="1" x14ac:dyDescent="0.25">
      <c r="A115" s="12"/>
      <c r="B115" s="13"/>
      <c r="C115" s="14"/>
      <c r="D115" s="13"/>
      <c r="E115" s="13"/>
      <c r="F115" s="11"/>
      <c r="G115" s="16"/>
      <c r="H115" s="59"/>
      <c r="I115" s="59"/>
      <c r="J115" s="59"/>
      <c r="K115" s="43"/>
      <c r="L115" s="60"/>
      <c r="M115" s="43"/>
      <c r="N115" s="44"/>
    </row>
    <row r="116" spans="1:14" s="8" customFormat="1" ht="11.25" customHeight="1" x14ac:dyDescent="0.25">
      <c r="A116" s="12"/>
      <c r="B116" s="13"/>
      <c r="C116" s="14"/>
      <c r="D116" s="13"/>
      <c r="E116" s="13"/>
      <c r="F116" s="11"/>
      <c r="G116" s="16"/>
      <c r="H116" s="59"/>
      <c r="I116" s="59"/>
      <c r="J116" s="59"/>
      <c r="K116" s="43"/>
      <c r="L116" s="60"/>
      <c r="M116" s="43"/>
      <c r="N116" s="44"/>
    </row>
    <row r="117" spans="1:14" s="8" customFormat="1" ht="11.25" customHeight="1" x14ac:dyDescent="0.25">
      <c r="A117" s="12"/>
      <c r="B117" s="13"/>
      <c r="C117" s="14"/>
      <c r="D117" s="13"/>
      <c r="E117" s="13"/>
      <c r="F117" s="11"/>
      <c r="G117" s="16"/>
      <c r="H117" s="59"/>
      <c r="I117" s="59"/>
      <c r="J117" s="59"/>
      <c r="K117" s="43"/>
      <c r="L117" s="60"/>
      <c r="M117" s="43"/>
      <c r="N117" s="44"/>
    </row>
    <row r="118" spans="1:14" s="8" customFormat="1" ht="11.25" customHeight="1" x14ac:dyDescent="0.25">
      <c r="A118" s="12"/>
      <c r="B118" s="13"/>
      <c r="C118" s="14"/>
      <c r="D118" s="13"/>
      <c r="E118" s="13"/>
      <c r="F118" s="11"/>
      <c r="G118" s="16"/>
      <c r="H118" s="59"/>
      <c r="I118" s="59"/>
      <c r="J118" s="59"/>
      <c r="K118" s="43"/>
      <c r="L118" s="60"/>
      <c r="M118" s="43"/>
      <c r="N118" s="44"/>
    </row>
    <row r="119" spans="1:14" s="8" customFormat="1" ht="11.25" customHeight="1" x14ac:dyDescent="0.25">
      <c r="A119" s="12"/>
      <c r="B119" s="13"/>
      <c r="C119" s="14"/>
      <c r="D119" s="13"/>
      <c r="E119" s="13"/>
      <c r="F119" s="11"/>
      <c r="G119" s="16"/>
      <c r="H119" s="59"/>
      <c r="I119" s="59"/>
      <c r="J119" s="59"/>
      <c r="K119" s="43"/>
      <c r="L119" s="60"/>
      <c r="M119" s="43"/>
      <c r="N119" s="44"/>
    </row>
    <row r="120" spans="1:14" s="8" customFormat="1" ht="11.25" customHeight="1" x14ac:dyDescent="0.25">
      <c r="A120" s="12"/>
      <c r="B120" s="13"/>
      <c r="C120" s="14"/>
      <c r="D120" s="13"/>
      <c r="E120" s="13"/>
      <c r="F120" s="11"/>
      <c r="G120" s="16"/>
      <c r="H120" s="59"/>
      <c r="I120" s="59"/>
      <c r="J120" s="59"/>
      <c r="K120" s="43"/>
      <c r="L120" s="60"/>
      <c r="M120" s="43"/>
      <c r="N120" s="44"/>
    </row>
    <row r="121" spans="1:14" s="8" customFormat="1" ht="11.25" customHeight="1" x14ac:dyDescent="0.25">
      <c r="A121" s="12"/>
      <c r="B121" s="13"/>
      <c r="C121" s="14"/>
      <c r="D121" s="13"/>
      <c r="E121" s="13"/>
      <c r="F121" s="11"/>
      <c r="G121" s="16"/>
      <c r="H121" s="59"/>
      <c r="I121" s="59"/>
      <c r="J121" s="59"/>
      <c r="K121" s="43"/>
      <c r="L121" s="60"/>
      <c r="M121" s="43"/>
      <c r="N121" s="44"/>
    </row>
    <row r="122" spans="1:14" s="8" customFormat="1" ht="11.25" customHeight="1" x14ac:dyDescent="0.25">
      <c r="A122" s="12"/>
      <c r="B122" s="13"/>
      <c r="C122" s="14"/>
      <c r="D122" s="13"/>
      <c r="E122" s="13"/>
      <c r="F122" s="11"/>
      <c r="G122" s="16"/>
      <c r="H122" s="59"/>
      <c r="I122" s="59"/>
      <c r="J122" s="59"/>
      <c r="K122" s="43"/>
      <c r="L122" s="60"/>
      <c r="M122" s="43"/>
      <c r="N122" s="44"/>
    </row>
    <row r="123" spans="1:14" s="8" customFormat="1" ht="11.25" customHeight="1" x14ac:dyDescent="0.25">
      <c r="A123" s="12"/>
      <c r="B123" s="13"/>
      <c r="C123" s="14"/>
      <c r="D123" s="13"/>
      <c r="E123" s="13"/>
      <c r="F123" s="11"/>
      <c r="G123" s="16"/>
      <c r="H123" s="59"/>
      <c r="I123" s="59"/>
      <c r="J123" s="59"/>
      <c r="K123" s="43"/>
      <c r="L123" s="60"/>
      <c r="M123" s="43"/>
      <c r="N123" s="44"/>
    </row>
    <row r="124" spans="1:14" s="8" customFormat="1" ht="11.25" customHeight="1" x14ac:dyDescent="0.25">
      <c r="A124" s="12"/>
      <c r="B124" s="13"/>
      <c r="C124" s="14"/>
      <c r="D124" s="13"/>
      <c r="E124" s="13"/>
      <c r="F124" s="11"/>
      <c r="G124" s="16"/>
      <c r="H124" s="59"/>
      <c r="I124" s="59"/>
      <c r="J124" s="59"/>
      <c r="K124" s="43"/>
      <c r="L124" s="60"/>
      <c r="M124" s="43"/>
      <c r="N124" s="44"/>
    </row>
    <row r="125" spans="1:14" s="8" customFormat="1" ht="11.25" customHeight="1" x14ac:dyDescent="0.25">
      <c r="A125" s="12"/>
      <c r="B125" s="13"/>
      <c r="C125" s="14"/>
      <c r="D125" s="13"/>
      <c r="E125" s="13"/>
      <c r="F125" s="11"/>
      <c r="G125" s="16"/>
      <c r="H125" s="59"/>
      <c r="I125" s="59"/>
      <c r="J125" s="59"/>
      <c r="K125" s="43"/>
      <c r="L125" s="60"/>
      <c r="M125" s="43"/>
      <c r="N125" s="44"/>
    </row>
    <row r="126" spans="1:14" s="8" customFormat="1" ht="11.25" customHeight="1" x14ac:dyDescent="0.25">
      <c r="A126" s="12"/>
      <c r="B126" s="13"/>
      <c r="C126" s="14"/>
      <c r="D126" s="13"/>
      <c r="E126" s="13"/>
      <c r="F126" s="11"/>
      <c r="G126" s="16"/>
      <c r="H126" s="59"/>
      <c r="I126" s="59"/>
      <c r="J126" s="59"/>
      <c r="K126" s="43"/>
      <c r="L126" s="60"/>
      <c r="M126" s="43"/>
      <c r="N126" s="44"/>
    </row>
    <row r="127" spans="1:14" s="8" customFormat="1" ht="11.25" customHeight="1" x14ac:dyDescent="0.25">
      <c r="A127" s="12"/>
      <c r="B127" s="13"/>
      <c r="C127" s="14"/>
      <c r="D127" s="13"/>
      <c r="E127" s="13"/>
      <c r="F127" s="11"/>
      <c r="G127" s="16"/>
      <c r="H127" s="59"/>
      <c r="I127" s="59"/>
      <c r="J127" s="59"/>
      <c r="K127" s="43"/>
      <c r="L127" s="60"/>
      <c r="M127" s="43"/>
      <c r="N127" s="44"/>
    </row>
    <row r="128" spans="1:14" s="8" customFormat="1" ht="11.25" customHeight="1" x14ac:dyDescent="0.25">
      <c r="A128" s="12"/>
      <c r="B128" s="13"/>
      <c r="C128" s="14"/>
      <c r="D128" s="13"/>
      <c r="E128" s="13"/>
      <c r="F128" s="11"/>
      <c r="G128" s="16"/>
      <c r="H128" s="59"/>
      <c r="I128" s="59"/>
      <c r="J128" s="59"/>
      <c r="K128" s="43"/>
      <c r="L128" s="60"/>
      <c r="M128" s="43"/>
      <c r="N128" s="44"/>
    </row>
    <row r="129" spans="1:14" s="8" customFormat="1" ht="11.25" customHeight="1" x14ac:dyDescent="0.25">
      <c r="A129" s="12"/>
      <c r="B129" s="13"/>
      <c r="C129" s="14"/>
      <c r="D129" s="13"/>
      <c r="E129" s="13"/>
      <c r="F129" s="11"/>
      <c r="G129" s="16"/>
      <c r="H129" s="59"/>
      <c r="I129" s="59"/>
      <c r="J129" s="59"/>
      <c r="K129" s="43"/>
      <c r="L129" s="60"/>
      <c r="M129" s="43"/>
      <c r="N129" s="44"/>
    </row>
    <row r="130" spans="1:14" s="8" customFormat="1" ht="11.25" customHeight="1" x14ac:dyDescent="0.25">
      <c r="A130" s="12"/>
      <c r="B130" s="13"/>
      <c r="C130" s="14"/>
      <c r="D130" s="13"/>
      <c r="E130" s="13"/>
      <c r="F130" s="11"/>
      <c r="G130" s="16"/>
      <c r="H130" s="59"/>
      <c r="I130" s="59"/>
      <c r="J130" s="59"/>
      <c r="K130" s="43"/>
      <c r="L130" s="60"/>
      <c r="M130" s="43"/>
      <c r="N130" s="44"/>
    </row>
    <row r="131" spans="1:14" s="8" customFormat="1" ht="11.25" customHeight="1" x14ac:dyDescent="0.25">
      <c r="A131" s="12"/>
      <c r="B131" s="13"/>
      <c r="C131" s="14"/>
      <c r="D131" s="13"/>
      <c r="E131" s="13"/>
      <c r="F131" s="11"/>
      <c r="G131" s="16"/>
      <c r="H131" s="59"/>
      <c r="I131" s="59"/>
      <c r="J131" s="59"/>
      <c r="K131" s="43"/>
      <c r="L131" s="60"/>
      <c r="M131" s="43"/>
      <c r="N131" s="44"/>
    </row>
    <row r="132" spans="1:14" s="8" customFormat="1" ht="11.25" customHeight="1" x14ac:dyDescent="0.25">
      <c r="A132" s="12"/>
      <c r="B132" s="13"/>
      <c r="C132" s="14"/>
      <c r="D132" s="13"/>
      <c r="E132" s="13"/>
      <c r="F132" s="11"/>
      <c r="G132" s="16"/>
      <c r="H132" s="59"/>
      <c r="I132" s="59"/>
      <c r="J132" s="59"/>
      <c r="K132" s="43"/>
      <c r="L132" s="60"/>
      <c r="M132" s="43"/>
      <c r="N132" s="44"/>
    </row>
    <row r="133" spans="1:14" s="8" customFormat="1" ht="11.25" customHeight="1" x14ac:dyDescent="0.25">
      <c r="A133" s="12"/>
      <c r="B133" s="13"/>
      <c r="C133" s="14"/>
      <c r="D133" s="13"/>
      <c r="E133" s="13"/>
      <c r="F133" s="11"/>
      <c r="G133" s="16"/>
      <c r="H133" s="59"/>
      <c r="I133" s="59"/>
      <c r="J133" s="59"/>
      <c r="K133" s="43"/>
      <c r="L133" s="60"/>
      <c r="M133" s="43"/>
      <c r="N133" s="44"/>
    </row>
    <row r="134" spans="1:14" s="8" customFormat="1" ht="11.25" customHeight="1" x14ac:dyDescent="0.25">
      <c r="A134" s="12"/>
      <c r="B134" s="13"/>
      <c r="C134" s="14"/>
      <c r="D134" s="13"/>
      <c r="E134" s="13"/>
      <c r="F134" s="11"/>
      <c r="G134" s="16"/>
      <c r="H134" s="59"/>
      <c r="I134" s="59"/>
      <c r="J134" s="59"/>
      <c r="K134" s="43"/>
      <c r="L134" s="60"/>
      <c r="M134" s="43"/>
      <c r="N134" s="44"/>
    </row>
    <row r="135" spans="1:14" s="8" customFormat="1" ht="11.25" customHeight="1" x14ac:dyDescent="0.25">
      <c r="A135" s="12"/>
      <c r="B135" s="13"/>
      <c r="C135" s="14"/>
      <c r="D135" s="13"/>
      <c r="E135" s="13"/>
      <c r="F135" s="11"/>
      <c r="G135" s="16"/>
      <c r="H135" s="59"/>
      <c r="I135" s="59"/>
      <c r="J135" s="59"/>
      <c r="K135" s="43"/>
      <c r="L135" s="60"/>
      <c r="M135" s="43"/>
      <c r="N135" s="44"/>
    </row>
    <row r="136" spans="1:14" s="8" customFormat="1" ht="11.25" customHeight="1" x14ac:dyDescent="0.25">
      <c r="A136" s="12"/>
      <c r="B136" s="13"/>
      <c r="C136" s="14"/>
      <c r="D136" s="13"/>
      <c r="E136" s="13"/>
      <c r="F136" s="11"/>
      <c r="G136" s="16"/>
      <c r="H136" s="59"/>
      <c r="I136" s="59"/>
      <c r="J136" s="59"/>
      <c r="K136" s="43"/>
      <c r="L136" s="60"/>
      <c r="M136" s="43"/>
      <c r="N136" s="44"/>
    </row>
    <row r="137" spans="1:14" s="8" customFormat="1" ht="11.25" customHeight="1" x14ac:dyDescent="0.25">
      <c r="A137" s="12"/>
      <c r="B137" s="13"/>
      <c r="C137" s="14"/>
      <c r="D137" s="13"/>
      <c r="E137" s="13"/>
      <c r="F137" s="11"/>
      <c r="G137" s="16"/>
      <c r="H137" s="59"/>
      <c r="I137" s="59"/>
      <c r="J137" s="59"/>
      <c r="K137" s="43"/>
      <c r="L137" s="60"/>
      <c r="M137" s="43"/>
      <c r="N137" s="44"/>
    </row>
    <row r="138" spans="1:14" s="8" customFormat="1" ht="11.25" customHeight="1" x14ac:dyDescent="0.25">
      <c r="A138" s="12"/>
      <c r="B138" s="13"/>
      <c r="C138" s="14"/>
      <c r="D138" s="13"/>
      <c r="E138" s="13"/>
      <c r="F138" s="11"/>
      <c r="G138" s="16"/>
      <c r="H138" s="59"/>
      <c r="I138" s="59"/>
      <c r="J138" s="59"/>
      <c r="K138" s="43"/>
      <c r="L138" s="60"/>
      <c r="M138" s="43"/>
      <c r="N138" s="44"/>
    </row>
    <row r="139" spans="1:14" s="8" customFormat="1" ht="11.25" customHeight="1" x14ac:dyDescent="0.25">
      <c r="A139" s="12"/>
      <c r="B139" s="13"/>
      <c r="C139" s="14"/>
      <c r="D139" s="13"/>
      <c r="E139" s="13"/>
      <c r="F139" s="11"/>
      <c r="G139" s="16"/>
      <c r="H139" s="59"/>
      <c r="I139" s="59"/>
      <c r="J139" s="59"/>
      <c r="K139" s="43"/>
      <c r="L139" s="60"/>
      <c r="M139" s="43"/>
      <c r="N139" s="44"/>
    </row>
    <row r="140" spans="1:14" s="8" customFormat="1" ht="11.25" customHeight="1" x14ac:dyDescent="0.25">
      <c r="A140" s="12"/>
      <c r="B140" s="13"/>
      <c r="C140" s="14"/>
      <c r="D140" s="13"/>
      <c r="E140" s="13"/>
      <c r="F140" s="11"/>
      <c r="G140" s="16"/>
      <c r="H140" s="59"/>
      <c r="I140" s="59"/>
      <c r="J140" s="59"/>
      <c r="K140" s="43"/>
      <c r="L140" s="60"/>
      <c r="M140" s="43"/>
      <c r="N140" s="44"/>
    </row>
    <row r="141" spans="1:14" s="8" customFormat="1" ht="11.25" customHeight="1" x14ac:dyDescent="0.25">
      <c r="A141" s="12"/>
      <c r="B141" s="13"/>
      <c r="C141" s="14"/>
      <c r="D141" s="13"/>
      <c r="E141" s="13"/>
      <c r="F141" s="11"/>
      <c r="G141" s="16"/>
      <c r="H141" s="59"/>
      <c r="I141" s="59"/>
      <c r="J141" s="59"/>
      <c r="K141" s="43"/>
      <c r="L141" s="60"/>
      <c r="M141" s="43"/>
      <c r="N141" s="44"/>
    </row>
    <row r="142" spans="1:14" s="8" customFormat="1" ht="11.25" customHeight="1" x14ac:dyDescent="0.25">
      <c r="A142" s="12"/>
      <c r="B142" s="13"/>
      <c r="C142" s="14"/>
      <c r="D142" s="13"/>
      <c r="E142" s="13"/>
      <c r="F142" s="11"/>
      <c r="G142" s="16"/>
      <c r="H142" s="59"/>
      <c r="I142" s="59"/>
      <c r="J142" s="59"/>
      <c r="K142" s="43"/>
      <c r="L142" s="60"/>
      <c r="M142" s="43"/>
      <c r="N142" s="44"/>
    </row>
    <row r="143" spans="1:14" s="8" customFormat="1" ht="11.25" customHeight="1" x14ac:dyDescent="0.25">
      <c r="A143" s="12"/>
      <c r="B143" s="13"/>
      <c r="C143" s="14"/>
      <c r="D143" s="13"/>
      <c r="E143" s="13"/>
      <c r="F143" s="11"/>
      <c r="G143" s="16"/>
      <c r="H143" s="59"/>
      <c r="I143" s="59"/>
      <c r="J143" s="59"/>
      <c r="K143" s="43"/>
      <c r="L143" s="60"/>
      <c r="M143" s="43"/>
      <c r="N143" s="44"/>
    </row>
    <row r="144" spans="1:14" s="8" customFormat="1" ht="11.25" customHeight="1" x14ac:dyDescent="0.25">
      <c r="A144" s="12"/>
      <c r="B144" s="13"/>
      <c r="C144" s="14"/>
      <c r="D144" s="13"/>
      <c r="E144" s="13"/>
      <c r="F144" s="11"/>
      <c r="G144" s="16"/>
      <c r="H144" s="59"/>
      <c r="I144" s="59"/>
      <c r="J144" s="59"/>
      <c r="K144" s="43"/>
      <c r="L144" s="60"/>
      <c r="M144" s="43"/>
      <c r="N144" s="44"/>
    </row>
    <row r="145" spans="1:14" s="8" customFormat="1" ht="11.25" customHeight="1" x14ac:dyDescent="0.25">
      <c r="A145" s="12"/>
      <c r="B145" s="13"/>
      <c r="C145" s="14"/>
      <c r="D145" s="13"/>
      <c r="E145" s="13"/>
      <c r="F145" s="11"/>
      <c r="G145" s="16"/>
      <c r="H145" s="59"/>
      <c r="I145" s="59"/>
      <c r="J145" s="59"/>
      <c r="K145" s="43"/>
      <c r="L145" s="60"/>
      <c r="M145" s="43"/>
      <c r="N145" s="44"/>
    </row>
    <row r="146" spans="1:14" s="8" customFormat="1" ht="11.25" customHeight="1" x14ac:dyDescent="0.25">
      <c r="A146" s="12"/>
      <c r="B146" s="13"/>
      <c r="C146" s="14"/>
      <c r="D146" s="13"/>
      <c r="E146" s="13"/>
      <c r="F146" s="11"/>
      <c r="G146" s="16"/>
      <c r="H146" s="59"/>
      <c r="I146" s="59"/>
      <c r="J146" s="59"/>
      <c r="K146" s="43"/>
      <c r="L146" s="60"/>
      <c r="M146" s="43"/>
      <c r="N146" s="44"/>
    </row>
    <row r="147" spans="1:14" s="8" customFormat="1" ht="11.25" customHeight="1" x14ac:dyDescent="0.25">
      <c r="A147" s="12"/>
      <c r="B147" s="13"/>
      <c r="C147" s="14"/>
      <c r="D147" s="13"/>
      <c r="E147" s="13"/>
      <c r="F147" s="11"/>
      <c r="G147" s="16"/>
      <c r="H147" s="59"/>
      <c r="I147" s="59"/>
      <c r="J147" s="59"/>
      <c r="K147" s="43"/>
      <c r="L147" s="60"/>
      <c r="M147" s="43"/>
      <c r="N147" s="44"/>
    </row>
    <row r="148" spans="1:14" s="8" customFormat="1" ht="11.25" customHeight="1" x14ac:dyDescent="0.25">
      <c r="A148" s="12"/>
      <c r="B148" s="13"/>
      <c r="C148" s="14"/>
      <c r="D148" s="13"/>
      <c r="E148" s="13"/>
      <c r="F148" s="11"/>
      <c r="G148" s="16"/>
      <c r="H148" s="59"/>
      <c r="I148" s="59"/>
      <c r="J148" s="59"/>
      <c r="K148" s="43"/>
      <c r="L148" s="60"/>
      <c r="M148" s="43"/>
      <c r="N148" s="44"/>
    </row>
    <row r="149" spans="1:14" s="8" customFormat="1" ht="11.25" customHeight="1" x14ac:dyDescent="0.25">
      <c r="A149" s="12"/>
      <c r="B149" s="13"/>
      <c r="C149" s="14"/>
      <c r="D149" s="13"/>
      <c r="E149" s="13"/>
      <c r="F149" s="11"/>
      <c r="G149" s="16"/>
      <c r="H149" s="59"/>
      <c r="I149" s="59"/>
      <c r="J149" s="59"/>
      <c r="K149" s="43"/>
      <c r="L149" s="60"/>
      <c r="M149" s="43"/>
      <c r="N149" s="44"/>
    </row>
    <row r="150" spans="1:14" s="8" customFormat="1" ht="11.25" customHeight="1" x14ac:dyDescent="0.25">
      <c r="A150" s="12"/>
      <c r="B150" s="13"/>
      <c r="C150" s="14"/>
      <c r="D150" s="13"/>
      <c r="E150" s="13"/>
      <c r="F150" s="11"/>
      <c r="G150" s="16"/>
      <c r="H150" s="59"/>
      <c r="I150" s="59"/>
      <c r="J150" s="59"/>
      <c r="K150" s="43"/>
      <c r="L150" s="60"/>
      <c r="M150" s="43"/>
      <c r="N150" s="44"/>
    </row>
    <row r="151" spans="1:14" s="8" customFormat="1" ht="11.25" customHeight="1" x14ac:dyDescent="0.25">
      <c r="A151" s="12"/>
      <c r="B151" s="13"/>
      <c r="C151" s="14"/>
      <c r="D151" s="13"/>
      <c r="E151" s="13"/>
      <c r="F151" s="11"/>
      <c r="G151" s="16"/>
      <c r="H151" s="59"/>
      <c r="I151" s="59"/>
      <c r="J151" s="59"/>
      <c r="K151" s="43"/>
      <c r="L151" s="60"/>
      <c r="M151" s="43"/>
      <c r="N151" s="44"/>
    </row>
    <row r="152" spans="1:14" s="8" customFormat="1" ht="11.25" customHeight="1" x14ac:dyDescent="0.25">
      <c r="A152" s="12"/>
      <c r="B152" s="13"/>
      <c r="C152" s="14"/>
      <c r="D152" s="13"/>
      <c r="E152" s="13"/>
      <c r="F152" s="11"/>
      <c r="G152" s="16"/>
      <c r="H152" s="59"/>
      <c r="I152" s="59"/>
      <c r="J152" s="59"/>
      <c r="K152" s="43"/>
      <c r="L152" s="60"/>
      <c r="M152" s="43"/>
      <c r="N152" s="44"/>
    </row>
    <row r="153" spans="1:14" s="8" customFormat="1" ht="11.25" customHeight="1" x14ac:dyDescent="0.25">
      <c r="A153" s="12"/>
      <c r="B153" s="13"/>
      <c r="C153" s="14"/>
      <c r="D153" s="13"/>
      <c r="E153" s="13"/>
      <c r="F153" s="11"/>
      <c r="G153" s="16"/>
      <c r="H153" s="59"/>
      <c r="I153" s="59"/>
      <c r="J153" s="59"/>
      <c r="K153" s="43"/>
      <c r="L153" s="60"/>
      <c r="M153" s="43"/>
      <c r="N153" s="44"/>
    </row>
    <row r="154" spans="1:14" s="8" customFormat="1" ht="11.25" customHeight="1" x14ac:dyDescent="0.25">
      <c r="A154" s="12"/>
      <c r="B154" s="13"/>
      <c r="C154" s="14"/>
      <c r="D154" s="13"/>
      <c r="E154" s="13"/>
      <c r="F154" s="11"/>
      <c r="G154" s="16"/>
      <c r="H154" s="59"/>
      <c r="I154" s="59"/>
      <c r="J154" s="59"/>
      <c r="K154" s="43"/>
      <c r="L154" s="60"/>
      <c r="M154" s="43"/>
      <c r="N154" s="44"/>
    </row>
    <row r="155" spans="1:14" s="8" customFormat="1" ht="11.25" customHeight="1" x14ac:dyDescent="0.25">
      <c r="A155" s="12"/>
      <c r="B155" s="13"/>
      <c r="C155" s="14"/>
      <c r="D155" s="13"/>
      <c r="E155" s="13"/>
      <c r="F155" s="11"/>
      <c r="G155" s="16"/>
      <c r="H155" s="59"/>
      <c r="I155" s="59"/>
      <c r="J155" s="59"/>
      <c r="K155" s="43"/>
      <c r="L155" s="60"/>
      <c r="M155" s="43"/>
      <c r="N155" s="44"/>
    </row>
    <row r="156" spans="1:14" s="8" customFormat="1" ht="11.25" customHeight="1" x14ac:dyDescent="0.25">
      <c r="A156" s="12"/>
      <c r="B156" s="13"/>
      <c r="C156" s="14"/>
      <c r="D156" s="13"/>
      <c r="E156" s="13"/>
      <c r="F156" s="11"/>
      <c r="G156" s="16"/>
      <c r="H156" s="59"/>
      <c r="I156" s="59"/>
      <c r="J156" s="59"/>
      <c r="K156" s="43"/>
      <c r="L156" s="60"/>
      <c r="M156" s="43"/>
      <c r="N156" s="44"/>
    </row>
    <row r="157" spans="1:14" s="8" customFormat="1" ht="11.25" customHeight="1" x14ac:dyDescent="0.25">
      <c r="A157" s="12"/>
      <c r="B157" s="13"/>
      <c r="C157" s="14"/>
      <c r="D157" s="13"/>
      <c r="E157" s="13"/>
      <c r="F157" s="11"/>
      <c r="G157" s="16"/>
      <c r="H157" s="59"/>
      <c r="I157" s="59"/>
      <c r="J157" s="59"/>
      <c r="K157" s="43"/>
      <c r="L157" s="60"/>
      <c r="M157" s="43"/>
      <c r="N157" s="44"/>
    </row>
    <row r="158" spans="1:14" s="8" customFormat="1" ht="11.25" customHeight="1" x14ac:dyDescent="0.25">
      <c r="A158" s="12"/>
      <c r="B158" s="13"/>
      <c r="C158" s="14"/>
      <c r="D158" s="13"/>
      <c r="E158" s="13"/>
      <c r="F158" s="11"/>
      <c r="G158" s="16"/>
      <c r="H158" s="59"/>
      <c r="I158" s="59"/>
      <c r="J158" s="59"/>
      <c r="K158" s="43"/>
      <c r="L158" s="60"/>
      <c r="M158" s="43"/>
      <c r="N158" s="44"/>
    </row>
    <row r="159" spans="1:14" s="8" customFormat="1" ht="11.25" customHeight="1" x14ac:dyDescent="0.25">
      <c r="A159" s="12"/>
      <c r="B159" s="13"/>
      <c r="C159" s="14"/>
      <c r="D159" s="13"/>
      <c r="E159" s="13"/>
      <c r="F159" s="11"/>
      <c r="G159" s="16"/>
      <c r="H159" s="59"/>
      <c r="I159" s="59"/>
      <c r="J159" s="59"/>
      <c r="K159" s="43"/>
      <c r="L159" s="60"/>
      <c r="M159" s="43"/>
      <c r="N159" s="44"/>
    </row>
    <row r="160" spans="1:14" s="8" customFormat="1" ht="11.25" customHeight="1" x14ac:dyDescent="0.25">
      <c r="A160" s="12"/>
      <c r="B160" s="13"/>
      <c r="C160" s="14"/>
      <c r="D160" s="13"/>
      <c r="E160" s="13"/>
      <c r="F160" s="11"/>
      <c r="G160" s="16"/>
      <c r="H160" s="59"/>
      <c r="I160" s="59"/>
      <c r="J160" s="59"/>
      <c r="K160" s="43"/>
      <c r="L160" s="60"/>
      <c r="M160" s="43"/>
      <c r="N160" s="44"/>
    </row>
    <row r="161" spans="1:14" s="8" customFormat="1" ht="11.25" customHeight="1" x14ac:dyDescent="0.25">
      <c r="A161" s="12"/>
      <c r="B161" s="13"/>
      <c r="C161" s="14"/>
      <c r="D161" s="13"/>
      <c r="E161" s="13"/>
      <c r="F161" s="11"/>
      <c r="G161" s="16"/>
      <c r="H161" s="59"/>
      <c r="I161" s="59"/>
      <c r="J161" s="59"/>
      <c r="K161" s="43"/>
      <c r="L161" s="60"/>
      <c r="M161" s="43"/>
      <c r="N161" s="44"/>
    </row>
    <row r="162" spans="1:14" s="8" customFormat="1" ht="11.25" customHeight="1" x14ac:dyDescent="0.25">
      <c r="A162" s="12"/>
      <c r="B162" s="13"/>
      <c r="C162" s="14"/>
      <c r="D162" s="13"/>
      <c r="E162" s="13"/>
      <c r="F162" s="11"/>
      <c r="G162" s="16"/>
      <c r="H162" s="59"/>
      <c r="I162" s="59"/>
      <c r="J162" s="59"/>
      <c r="K162" s="43"/>
      <c r="L162" s="60"/>
      <c r="M162" s="43"/>
      <c r="N162" s="44"/>
    </row>
    <row r="163" spans="1:14" s="8" customFormat="1" ht="11.25" customHeight="1" x14ac:dyDescent="0.25">
      <c r="A163" s="12"/>
      <c r="B163" s="13"/>
      <c r="C163" s="14"/>
      <c r="D163" s="13"/>
      <c r="E163" s="13"/>
      <c r="F163" s="11"/>
      <c r="G163" s="16"/>
      <c r="H163" s="59"/>
      <c r="I163" s="59"/>
      <c r="J163" s="59"/>
      <c r="K163" s="43"/>
      <c r="L163" s="60"/>
      <c r="M163" s="43"/>
      <c r="N163" s="44"/>
    </row>
    <row r="164" spans="1:14" s="8" customFormat="1" ht="11.25" customHeight="1" x14ac:dyDescent="0.25">
      <c r="A164" s="12"/>
      <c r="B164" s="13"/>
      <c r="C164" s="14"/>
      <c r="D164" s="13"/>
      <c r="E164" s="13"/>
      <c r="F164" s="11"/>
      <c r="G164" s="16"/>
      <c r="H164" s="59"/>
      <c r="I164" s="59"/>
      <c r="J164" s="59"/>
      <c r="K164" s="43"/>
      <c r="L164" s="60"/>
      <c r="M164" s="43"/>
      <c r="N164" s="44"/>
    </row>
    <row r="165" spans="1:14" s="8" customFormat="1" ht="11.25" customHeight="1" x14ac:dyDescent="0.25">
      <c r="A165" s="12"/>
      <c r="B165" s="13"/>
      <c r="C165" s="14"/>
      <c r="D165" s="13"/>
      <c r="E165" s="13"/>
      <c r="F165" s="11"/>
      <c r="G165" s="16"/>
      <c r="H165" s="59"/>
      <c r="I165" s="59"/>
      <c r="J165" s="59"/>
      <c r="K165" s="43"/>
      <c r="L165" s="60"/>
      <c r="M165" s="43"/>
      <c r="N165" s="44"/>
    </row>
    <row r="166" spans="1:14" s="8" customFormat="1" ht="11.25" customHeight="1" x14ac:dyDescent="0.25">
      <c r="A166" s="12"/>
      <c r="B166" s="13"/>
      <c r="C166" s="14"/>
      <c r="D166" s="13"/>
      <c r="E166" s="13"/>
      <c r="F166" s="11"/>
      <c r="G166" s="16"/>
      <c r="H166" s="59"/>
      <c r="I166" s="59"/>
      <c r="J166" s="59"/>
      <c r="K166" s="43"/>
      <c r="L166" s="60"/>
      <c r="M166" s="43"/>
      <c r="N166" s="44"/>
    </row>
    <row r="167" spans="1:14" s="8" customFormat="1" ht="11.25" customHeight="1" x14ac:dyDescent="0.25">
      <c r="A167" s="12"/>
      <c r="B167" s="13"/>
      <c r="C167" s="14"/>
      <c r="D167" s="13"/>
      <c r="E167" s="13"/>
      <c r="F167" s="11"/>
      <c r="G167" s="16"/>
      <c r="H167" s="59"/>
      <c r="I167" s="59"/>
      <c r="J167" s="59"/>
      <c r="K167" s="43"/>
      <c r="L167" s="60"/>
      <c r="M167" s="43"/>
      <c r="N167" s="44"/>
    </row>
    <row r="168" spans="1:14" s="8" customFormat="1" ht="11.25" customHeight="1" x14ac:dyDescent="0.25">
      <c r="A168" s="12"/>
      <c r="B168" s="13"/>
      <c r="C168" s="14"/>
      <c r="D168" s="13"/>
      <c r="E168" s="13"/>
      <c r="F168" s="11"/>
      <c r="G168" s="16"/>
      <c r="H168" s="59"/>
      <c r="I168" s="59"/>
      <c r="J168" s="59"/>
      <c r="K168" s="43"/>
      <c r="L168" s="60"/>
      <c r="M168" s="43"/>
      <c r="N168" s="44"/>
    </row>
    <row r="169" spans="1:14" s="8" customFormat="1" ht="11.25" customHeight="1" x14ac:dyDescent="0.25">
      <c r="A169" s="12"/>
      <c r="B169" s="13"/>
      <c r="C169" s="14"/>
      <c r="D169" s="13"/>
      <c r="E169" s="13"/>
      <c r="F169" s="11"/>
      <c r="G169" s="16"/>
      <c r="H169" s="59"/>
      <c r="I169" s="59"/>
      <c r="J169" s="59"/>
      <c r="K169" s="43"/>
      <c r="L169" s="60"/>
      <c r="M169" s="43"/>
      <c r="N169" s="44"/>
    </row>
    <row r="170" spans="1:14" s="8" customFormat="1" ht="11.25" customHeight="1" x14ac:dyDescent="0.25">
      <c r="A170" s="12"/>
      <c r="B170" s="13"/>
      <c r="C170" s="14"/>
      <c r="D170" s="13"/>
      <c r="E170" s="13"/>
      <c r="F170" s="11"/>
      <c r="G170" s="16"/>
      <c r="H170" s="59"/>
      <c r="I170" s="59"/>
      <c r="J170" s="59"/>
      <c r="K170" s="43"/>
      <c r="L170" s="60"/>
      <c r="M170" s="43"/>
      <c r="N170" s="44"/>
    </row>
    <row r="171" spans="1:14" s="8" customFormat="1" ht="11.25" customHeight="1" x14ac:dyDescent="0.25">
      <c r="A171" s="12"/>
      <c r="B171" s="13"/>
      <c r="C171" s="14"/>
      <c r="D171" s="13"/>
      <c r="E171" s="13"/>
      <c r="F171" s="11"/>
      <c r="G171" s="16"/>
      <c r="H171" s="59"/>
      <c r="I171" s="59"/>
      <c r="J171" s="59"/>
      <c r="K171" s="43"/>
      <c r="L171" s="60"/>
      <c r="M171" s="43"/>
      <c r="N171" s="44"/>
    </row>
    <row r="172" spans="1:14" s="8" customFormat="1" ht="11.25" customHeight="1" x14ac:dyDescent="0.25">
      <c r="A172" s="12"/>
      <c r="B172" s="13"/>
      <c r="C172" s="14"/>
      <c r="D172" s="13"/>
      <c r="E172" s="13"/>
      <c r="F172" s="11"/>
      <c r="G172" s="16"/>
      <c r="H172" s="59"/>
      <c r="I172" s="59"/>
      <c r="J172" s="59"/>
      <c r="K172" s="43"/>
      <c r="L172" s="60"/>
      <c r="M172" s="43"/>
      <c r="N172" s="44"/>
    </row>
    <row r="173" spans="1:14" s="8" customFormat="1" ht="11.25" customHeight="1" x14ac:dyDescent="0.25">
      <c r="A173" s="12"/>
      <c r="B173" s="13"/>
      <c r="C173" s="14"/>
      <c r="D173" s="13"/>
      <c r="E173" s="13"/>
      <c r="F173" s="11"/>
      <c r="G173" s="16"/>
      <c r="H173" s="59"/>
      <c r="I173" s="59"/>
      <c r="J173" s="59"/>
      <c r="K173" s="43"/>
      <c r="L173" s="60"/>
      <c r="M173" s="43"/>
      <c r="N173" s="44"/>
    </row>
    <row r="174" spans="1:14" s="8" customFormat="1" ht="11.25" customHeight="1" x14ac:dyDescent="0.25">
      <c r="A174" s="12"/>
      <c r="B174" s="13"/>
      <c r="C174" s="14"/>
      <c r="D174" s="13"/>
      <c r="E174" s="13"/>
      <c r="F174" s="11"/>
      <c r="G174" s="16"/>
      <c r="H174" s="59"/>
      <c r="I174" s="59"/>
      <c r="J174" s="59"/>
      <c r="K174" s="43"/>
      <c r="L174" s="60"/>
      <c r="M174" s="43"/>
      <c r="N174" s="44"/>
    </row>
    <row r="175" spans="1:14" s="8" customFormat="1" ht="11.25" customHeight="1" x14ac:dyDescent="0.25">
      <c r="A175" s="12"/>
      <c r="B175" s="13"/>
      <c r="C175" s="14"/>
      <c r="D175" s="13"/>
      <c r="E175" s="13"/>
      <c r="F175" s="11"/>
      <c r="G175" s="16"/>
      <c r="H175" s="59"/>
      <c r="I175" s="59"/>
      <c r="J175" s="59"/>
      <c r="K175" s="43"/>
      <c r="L175" s="60"/>
      <c r="M175" s="43"/>
      <c r="N175" s="44"/>
    </row>
    <row r="176" spans="1:14" s="8" customFormat="1" ht="11.25" customHeight="1" x14ac:dyDescent="0.25">
      <c r="A176" s="12"/>
      <c r="B176" s="13"/>
      <c r="C176" s="14"/>
      <c r="D176" s="13"/>
      <c r="E176" s="13"/>
      <c r="F176" s="11"/>
      <c r="G176" s="16"/>
      <c r="H176" s="59"/>
      <c r="I176" s="59"/>
      <c r="J176" s="59"/>
      <c r="K176" s="43"/>
      <c r="L176" s="60"/>
      <c r="M176" s="43"/>
      <c r="N176" s="44"/>
    </row>
    <row r="177" spans="1:14" s="8" customFormat="1" ht="11.25" customHeight="1" x14ac:dyDescent="0.25">
      <c r="A177" s="12"/>
      <c r="B177" s="13"/>
      <c r="C177" s="14"/>
      <c r="D177" s="13"/>
      <c r="E177" s="13"/>
      <c r="F177" s="11"/>
      <c r="G177" s="16"/>
      <c r="H177" s="59"/>
      <c r="I177" s="59"/>
      <c r="J177" s="59"/>
      <c r="K177" s="43"/>
      <c r="L177" s="60"/>
      <c r="M177" s="43"/>
      <c r="N177" s="44"/>
    </row>
    <row r="178" spans="1:14" s="8" customFormat="1" ht="11.25" customHeight="1" x14ac:dyDescent="0.25">
      <c r="A178" s="12"/>
      <c r="B178" s="13"/>
      <c r="C178" s="14"/>
      <c r="D178" s="13"/>
      <c r="E178" s="13"/>
      <c r="F178" s="11"/>
      <c r="G178" s="16"/>
      <c r="H178" s="59"/>
      <c r="I178" s="59"/>
      <c r="J178" s="59"/>
      <c r="K178" s="43"/>
      <c r="L178" s="60"/>
      <c r="M178" s="43"/>
      <c r="N178" s="44"/>
    </row>
    <row r="179" spans="1:14" s="8" customFormat="1" ht="11.25" customHeight="1" x14ac:dyDescent="0.25">
      <c r="A179" s="12"/>
      <c r="B179" s="13"/>
      <c r="C179" s="14"/>
      <c r="D179" s="13"/>
      <c r="E179" s="13"/>
      <c r="F179" s="11"/>
      <c r="G179" s="16"/>
      <c r="H179" s="59"/>
      <c r="I179" s="59"/>
      <c r="J179" s="59"/>
      <c r="K179" s="43"/>
      <c r="L179" s="60"/>
      <c r="M179" s="43"/>
      <c r="N179" s="44"/>
    </row>
    <row r="180" spans="1:14" s="8" customFormat="1" ht="11.25" customHeight="1" x14ac:dyDescent="0.25">
      <c r="A180" s="12"/>
      <c r="B180" s="13"/>
      <c r="C180" s="14"/>
      <c r="D180" s="13"/>
      <c r="E180" s="13"/>
      <c r="F180" s="11"/>
      <c r="G180" s="16"/>
      <c r="H180" s="59"/>
      <c r="I180" s="59"/>
      <c r="J180" s="59"/>
      <c r="K180" s="43"/>
      <c r="L180" s="60"/>
      <c r="M180" s="43"/>
      <c r="N180" s="44"/>
    </row>
    <row r="181" spans="1:14" s="8" customFormat="1" ht="11.25" customHeight="1" x14ac:dyDescent="0.25">
      <c r="A181" s="12"/>
      <c r="B181" s="13"/>
      <c r="C181" s="14"/>
      <c r="D181" s="13"/>
      <c r="E181" s="13"/>
      <c r="F181" s="11"/>
      <c r="G181" s="16"/>
      <c r="H181" s="59"/>
      <c r="I181" s="59"/>
      <c r="J181" s="59"/>
      <c r="K181" s="43"/>
      <c r="L181" s="60"/>
      <c r="M181" s="43"/>
      <c r="N181" s="44"/>
    </row>
    <row r="182" spans="1:14" s="8" customFormat="1" ht="11.25" customHeight="1" x14ac:dyDescent="0.25">
      <c r="A182" s="12"/>
      <c r="B182" s="13"/>
      <c r="C182" s="14"/>
      <c r="D182" s="13"/>
      <c r="E182" s="13"/>
      <c r="F182" s="11"/>
      <c r="G182" s="16"/>
      <c r="H182" s="59"/>
      <c r="I182" s="59"/>
      <c r="J182" s="59"/>
      <c r="K182" s="43"/>
      <c r="L182" s="60"/>
      <c r="M182" s="43"/>
      <c r="N182" s="44"/>
    </row>
    <row r="183" spans="1:14" s="8" customFormat="1" ht="11.25" customHeight="1" x14ac:dyDescent="0.25">
      <c r="A183" s="12"/>
      <c r="B183" s="13"/>
      <c r="C183" s="14"/>
      <c r="D183" s="13"/>
      <c r="E183" s="13"/>
      <c r="F183" s="11"/>
      <c r="G183" s="16"/>
      <c r="H183" s="59"/>
      <c r="I183" s="59"/>
      <c r="J183" s="59"/>
      <c r="K183" s="43"/>
      <c r="L183" s="60"/>
      <c r="M183" s="43"/>
      <c r="N183" s="44"/>
    </row>
    <row r="184" spans="1:14" s="8" customFormat="1" ht="11.25" customHeight="1" x14ac:dyDescent="0.25">
      <c r="A184" s="12"/>
      <c r="B184" s="13"/>
      <c r="C184" s="14"/>
      <c r="D184" s="13"/>
      <c r="E184" s="13"/>
      <c r="F184" s="11"/>
      <c r="G184" s="16"/>
      <c r="H184" s="59"/>
      <c r="I184" s="59"/>
      <c r="J184" s="59"/>
      <c r="K184" s="43"/>
      <c r="L184" s="60"/>
      <c r="M184" s="43"/>
      <c r="N184" s="44"/>
    </row>
    <row r="185" spans="1:14" s="8" customFormat="1" ht="11.25" customHeight="1" x14ac:dyDescent="0.25">
      <c r="A185" s="12"/>
      <c r="B185" s="13"/>
      <c r="C185" s="14"/>
      <c r="D185" s="13"/>
      <c r="E185" s="13"/>
      <c r="F185" s="11"/>
      <c r="G185" s="16"/>
      <c r="H185" s="59"/>
      <c r="I185" s="59"/>
      <c r="J185" s="59"/>
      <c r="K185" s="43"/>
      <c r="L185" s="60"/>
      <c r="M185" s="43"/>
      <c r="N185" s="44"/>
    </row>
    <row r="186" spans="1:14" s="8" customFormat="1" ht="11.25" customHeight="1" x14ac:dyDescent="0.25">
      <c r="A186" s="12"/>
      <c r="B186" s="13"/>
      <c r="C186" s="14"/>
      <c r="D186" s="13"/>
      <c r="E186" s="13"/>
      <c r="F186" s="11"/>
      <c r="G186" s="16"/>
      <c r="H186" s="59"/>
      <c r="I186" s="59"/>
      <c r="J186" s="59"/>
      <c r="K186" s="43"/>
      <c r="L186" s="60"/>
      <c r="M186" s="43"/>
      <c r="N186" s="44"/>
    </row>
    <row r="187" spans="1:14" s="8" customFormat="1" ht="11.25" customHeight="1" x14ac:dyDescent="0.25">
      <c r="A187" s="12"/>
      <c r="B187" s="13"/>
      <c r="C187" s="14"/>
      <c r="D187" s="13"/>
      <c r="E187" s="13"/>
      <c r="F187" s="11"/>
      <c r="G187" s="16"/>
      <c r="H187" s="59"/>
      <c r="I187" s="59"/>
      <c r="J187" s="59"/>
      <c r="K187" s="43"/>
      <c r="L187" s="60"/>
      <c r="M187" s="43"/>
      <c r="N187" s="44"/>
    </row>
    <row r="188" spans="1:14" s="8" customFormat="1" ht="11.25" customHeight="1" x14ac:dyDescent="0.25">
      <c r="A188" s="12"/>
      <c r="B188" s="13"/>
      <c r="C188" s="14"/>
      <c r="D188" s="13"/>
      <c r="E188" s="13"/>
      <c r="F188" s="11"/>
      <c r="G188" s="16"/>
      <c r="H188" s="59"/>
      <c r="I188" s="59"/>
      <c r="J188" s="59"/>
      <c r="K188" s="43"/>
      <c r="L188" s="60"/>
      <c r="M188" s="43"/>
      <c r="N188" s="44"/>
    </row>
    <row r="189" spans="1:14" s="8" customFormat="1" ht="11.25" customHeight="1" x14ac:dyDescent="0.25">
      <c r="A189" s="12"/>
      <c r="B189" s="13"/>
      <c r="C189" s="14"/>
      <c r="D189" s="13"/>
      <c r="E189" s="13"/>
      <c r="F189" s="11"/>
      <c r="G189" s="16"/>
      <c r="H189" s="59"/>
      <c r="I189" s="59"/>
      <c r="J189" s="59"/>
      <c r="K189" s="43"/>
      <c r="L189" s="60"/>
      <c r="M189" s="43"/>
      <c r="N189" s="44"/>
    </row>
    <row r="190" spans="1:14" s="8" customFormat="1" ht="11.25" customHeight="1" x14ac:dyDescent="0.25">
      <c r="A190" s="12"/>
      <c r="B190" s="13"/>
      <c r="C190" s="14"/>
      <c r="D190" s="13"/>
      <c r="E190" s="13"/>
      <c r="F190" s="11"/>
      <c r="G190" s="16"/>
      <c r="H190" s="59"/>
      <c r="I190" s="59"/>
      <c r="J190" s="59"/>
      <c r="K190" s="43"/>
      <c r="L190" s="60"/>
      <c r="M190" s="43"/>
      <c r="N190" s="44"/>
    </row>
    <row r="191" spans="1:14" s="8" customFormat="1" ht="11.25" customHeight="1" x14ac:dyDescent="0.25">
      <c r="A191" s="12"/>
      <c r="B191" s="13"/>
      <c r="C191" s="14"/>
      <c r="D191" s="13"/>
      <c r="E191" s="13"/>
      <c r="F191" s="11"/>
      <c r="G191" s="16"/>
      <c r="H191" s="59"/>
      <c r="I191" s="59"/>
      <c r="J191" s="59"/>
      <c r="K191" s="43"/>
      <c r="L191" s="60"/>
      <c r="M191" s="43"/>
      <c r="N191" s="44"/>
    </row>
    <row r="192" spans="1:14" s="8" customFormat="1" ht="11.25" customHeight="1" x14ac:dyDescent="0.25">
      <c r="A192" s="12"/>
      <c r="B192" s="13"/>
      <c r="C192" s="14"/>
      <c r="D192" s="13"/>
      <c r="E192" s="13"/>
      <c r="F192" s="11"/>
      <c r="G192" s="16"/>
      <c r="H192" s="59"/>
      <c r="I192" s="59"/>
      <c r="J192" s="59"/>
      <c r="K192" s="43"/>
      <c r="L192" s="60"/>
      <c r="M192" s="43"/>
      <c r="N192" s="44"/>
    </row>
    <row r="193" spans="1:14" s="8" customFormat="1" ht="11.25" customHeight="1" x14ac:dyDescent="0.25">
      <c r="A193" s="12"/>
      <c r="B193" s="13"/>
      <c r="C193" s="14"/>
      <c r="D193" s="13"/>
      <c r="E193" s="13"/>
      <c r="F193" s="11"/>
      <c r="G193" s="16"/>
      <c r="H193" s="59"/>
      <c r="I193" s="59"/>
      <c r="J193" s="59"/>
      <c r="K193" s="43"/>
      <c r="L193" s="60"/>
      <c r="M193" s="43"/>
      <c r="N193" s="44"/>
    </row>
    <row r="194" spans="1:14" s="8" customFormat="1" ht="11.25" customHeight="1" x14ac:dyDescent="0.25">
      <c r="A194" s="12"/>
      <c r="B194" s="13"/>
      <c r="C194" s="14"/>
      <c r="D194" s="13"/>
      <c r="E194" s="13"/>
      <c r="F194" s="11"/>
      <c r="G194" s="16"/>
      <c r="H194" s="59"/>
      <c r="I194" s="59"/>
      <c r="J194" s="59"/>
      <c r="K194" s="43"/>
      <c r="L194" s="60"/>
      <c r="M194" s="43"/>
      <c r="N194" s="44"/>
    </row>
    <row r="195" spans="1:14" s="8" customFormat="1" ht="11.25" customHeight="1" x14ac:dyDescent="0.25">
      <c r="A195" s="12"/>
      <c r="B195" s="13"/>
      <c r="C195" s="14"/>
      <c r="D195" s="13"/>
      <c r="E195" s="13"/>
      <c r="F195" s="11"/>
      <c r="G195" s="16"/>
      <c r="H195" s="59"/>
      <c r="I195" s="59"/>
      <c r="J195" s="59"/>
      <c r="K195" s="43"/>
      <c r="L195" s="60"/>
      <c r="M195" s="43"/>
      <c r="N195" s="44"/>
    </row>
    <row r="196" spans="1:14" s="8" customFormat="1" ht="11.25" customHeight="1" x14ac:dyDescent="0.25">
      <c r="A196" s="12"/>
      <c r="B196" s="13"/>
      <c r="C196" s="14"/>
      <c r="D196" s="13"/>
      <c r="E196" s="13"/>
      <c r="F196" s="11"/>
      <c r="G196" s="16"/>
      <c r="H196" s="59"/>
      <c r="I196" s="59"/>
      <c r="J196" s="59"/>
      <c r="K196" s="43"/>
      <c r="L196" s="60"/>
      <c r="M196" s="43"/>
      <c r="N196" s="44"/>
    </row>
    <row r="197" spans="1:14" s="8" customFormat="1" ht="11.25" customHeight="1" x14ac:dyDescent="0.25">
      <c r="A197" s="12"/>
      <c r="B197" s="13"/>
      <c r="C197" s="14"/>
      <c r="D197" s="13"/>
      <c r="E197" s="13"/>
      <c r="F197" s="11"/>
      <c r="G197" s="16"/>
      <c r="H197" s="59"/>
      <c r="I197" s="59"/>
      <c r="J197" s="59"/>
      <c r="K197" s="43"/>
      <c r="L197" s="60"/>
      <c r="M197" s="43"/>
      <c r="N197" s="44"/>
    </row>
    <row r="198" spans="1:14" s="8" customFormat="1" ht="11.25" customHeight="1" x14ac:dyDescent="0.25">
      <c r="A198" s="12"/>
      <c r="B198" s="13"/>
      <c r="C198" s="14"/>
      <c r="D198" s="13"/>
      <c r="E198" s="13"/>
      <c r="F198" s="11"/>
      <c r="G198" s="16"/>
      <c r="H198" s="59"/>
      <c r="I198" s="59"/>
      <c r="J198" s="59"/>
      <c r="K198" s="43"/>
      <c r="L198" s="60"/>
      <c r="M198" s="43"/>
      <c r="N198" s="44"/>
    </row>
    <row r="199" spans="1:14" s="8" customFormat="1" ht="11.25" customHeight="1" x14ac:dyDescent="0.25">
      <c r="A199" s="12"/>
      <c r="B199" s="13"/>
      <c r="C199" s="14"/>
      <c r="D199" s="13"/>
      <c r="E199" s="13"/>
      <c r="F199" s="11"/>
      <c r="G199" s="16"/>
      <c r="H199" s="59"/>
      <c r="I199" s="59"/>
      <c r="J199" s="59"/>
      <c r="K199" s="43"/>
      <c r="L199" s="60"/>
      <c r="M199" s="43"/>
      <c r="N199" s="44"/>
    </row>
    <row r="200" spans="1:14" s="8" customFormat="1" ht="11.25" customHeight="1" x14ac:dyDescent="0.25">
      <c r="A200" s="12"/>
      <c r="B200" s="13"/>
      <c r="C200" s="14"/>
      <c r="D200" s="13"/>
      <c r="E200" s="13"/>
      <c r="F200" s="11"/>
      <c r="G200" s="16"/>
      <c r="H200" s="59"/>
      <c r="I200" s="59"/>
      <c r="J200" s="59"/>
      <c r="K200" s="43"/>
      <c r="L200" s="60"/>
      <c r="M200" s="43"/>
      <c r="N200" s="44"/>
    </row>
    <row r="201" spans="1:14" s="8" customFormat="1" ht="11.25" customHeight="1" x14ac:dyDescent="0.25">
      <c r="A201" s="12"/>
      <c r="B201" s="13"/>
      <c r="C201" s="14"/>
      <c r="D201" s="13"/>
      <c r="E201" s="13"/>
      <c r="F201" s="11"/>
      <c r="G201" s="16"/>
      <c r="H201" s="59"/>
      <c r="I201" s="59"/>
      <c r="J201" s="59"/>
      <c r="K201" s="43"/>
      <c r="L201" s="60"/>
      <c r="M201" s="43"/>
      <c r="N201" s="44"/>
    </row>
    <row r="202" spans="1:14" s="8" customFormat="1" ht="11.25" customHeight="1" x14ac:dyDescent="0.25">
      <c r="A202" s="12"/>
      <c r="B202" s="13"/>
      <c r="C202" s="14"/>
      <c r="D202" s="13"/>
      <c r="E202" s="13"/>
      <c r="F202" s="11"/>
      <c r="G202" s="16"/>
      <c r="H202" s="59"/>
      <c r="I202" s="59"/>
      <c r="J202" s="59"/>
      <c r="K202" s="43"/>
      <c r="L202" s="60"/>
      <c r="M202" s="43"/>
      <c r="N202" s="44"/>
    </row>
    <row r="203" spans="1:14" s="8" customFormat="1" ht="11.25" customHeight="1" x14ac:dyDescent="0.25">
      <c r="A203" s="12"/>
      <c r="B203" s="13"/>
      <c r="C203" s="14"/>
      <c r="D203" s="13"/>
      <c r="E203" s="13"/>
      <c r="F203" s="11"/>
      <c r="G203" s="16"/>
      <c r="H203" s="59"/>
      <c r="I203" s="59"/>
      <c r="J203" s="59"/>
      <c r="K203" s="43"/>
      <c r="L203" s="60"/>
      <c r="M203" s="43"/>
      <c r="N203" s="44"/>
    </row>
    <row r="204" spans="1:14" s="8" customFormat="1" ht="11.25" customHeight="1" x14ac:dyDescent="0.25">
      <c r="A204" s="12"/>
      <c r="B204" s="13"/>
      <c r="C204" s="14"/>
      <c r="D204" s="13"/>
      <c r="E204" s="13"/>
      <c r="F204" s="11"/>
      <c r="G204" s="16"/>
      <c r="H204" s="59"/>
      <c r="I204" s="59"/>
      <c r="J204" s="59"/>
      <c r="K204" s="43"/>
      <c r="L204" s="60"/>
      <c r="M204" s="43"/>
      <c r="N204" s="44"/>
    </row>
    <row r="205" spans="1:14" s="8" customFormat="1" ht="11.25" customHeight="1" x14ac:dyDescent="0.25">
      <c r="A205" s="12"/>
      <c r="B205" s="13"/>
      <c r="C205" s="14"/>
      <c r="D205" s="13"/>
      <c r="E205" s="13"/>
      <c r="F205" s="11"/>
      <c r="G205" s="16"/>
      <c r="H205" s="59"/>
      <c r="I205" s="59"/>
      <c r="J205" s="59"/>
      <c r="K205" s="43"/>
      <c r="L205" s="60"/>
      <c r="M205" s="43"/>
      <c r="N205" s="44"/>
    </row>
    <row r="206" spans="1:14" s="8" customFormat="1" ht="11.25" customHeight="1" x14ac:dyDescent="0.25">
      <c r="A206" s="12"/>
      <c r="B206" s="13"/>
      <c r="C206" s="14"/>
      <c r="D206" s="13"/>
      <c r="E206" s="13"/>
      <c r="F206" s="11"/>
      <c r="G206" s="16"/>
      <c r="H206" s="59"/>
      <c r="I206" s="59"/>
      <c r="J206" s="59"/>
      <c r="K206" s="43"/>
      <c r="L206" s="60"/>
      <c r="M206" s="43"/>
      <c r="N206" s="44"/>
    </row>
    <row r="207" spans="1:14" s="8" customFormat="1" ht="11.25" customHeight="1" x14ac:dyDescent="0.25">
      <c r="A207" s="12"/>
      <c r="B207" s="13"/>
      <c r="C207" s="14"/>
      <c r="D207" s="13"/>
      <c r="E207" s="13"/>
      <c r="F207" s="11"/>
      <c r="G207" s="16"/>
      <c r="H207" s="59"/>
      <c r="I207" s="59"/>
      <c r="J207" s="59"/>
      <c r="K207" s="43"/>
      <c r="L207" s="60"/>
      <c r="M207" s="43"/>
      <c r="N207" s="44"/>
    </row>
    <row r="208" spans="1:14" s="8" customFormat="1" ht="11.25" customHeight="1" x14ac:dyDescent="0.25">
      <c r="A208" s="12"/>
      <c r="B208" s="13"/>
      <c r="C208" s="14"/>
      <c r="D208" s="13"/>
      <c r="E208" s="13"/>
      <c r="F208" s="11"/>
      <c r="G208" s="16"/>
      <c r="H208" s="59"/>
      <c r="I208" s="59"/>
      <c r="J208" s="59"/>
      <c r="K208" s="43"/>
      <c r="L208" s="60"/>
      <c r="M208" s="43"/>
      <c r="N208" s="44"/>
    </row>
    <row r="209" spans="1:14" s="8" customFormat="1" ht="11.25" customHeight="1" x14ac:dyDescent="0.25">
      <c r="A209" s="12"/>
      <c r="B209" s="13"/>
      <c r="C209" s="14"/>
      <c r="D209" s="13"/>
      <c r="E209" s="13"/>
      <c r="F209" s="11"/>
      <c r="G209" s="16"/>
      <c r="H209" s="59"/>
      <c r="I209" s="59"/>
      <c r="J209" s="59"/>
      <c r="K209" s="43"/>
      <c r="L209" s="60"/>
      <c r="M209" s="43"/>
      <c r="N209" s="44"/>
    </row>
    <row r="210" spans="1:14" s="8" customFormat="1" ht="11.25" customHeight="1" x14ac:dyDescent="0.25">
      <c r="A210" s="12"/>
      <c r="B210" s="13"/>
      <c r="C210" s="14"/>
      <c r="D210" s="13"/>
      <c r="E210" s="13"/>
      <c r="F210" s="11"/>
      <c r="G210" s="16"/>
      <c r="H210" s="59"/>
      <c r="I210" s="59"/>
      <c r="J210" s="59"/>
      <c r="K210" s="43"/>
      <c r="L210" s="60"/>
      <c r="M210" s="43"/>
      <c r="N210" s="44"/>
    </row>
    <row r="211" spans="1:14" s="8" customFormat="1" ht="11.25" customHeight="1" x14ac:dyDescent="0.25">
      <c r="A211" s="12"/>
      <c r="B211" s="13"/>
      <c r="C211" s="14"/>
      <c r="D211" s="13"/>
      <c r="E211" s="13"/>
      <c r="F211" s="11"/>
      <c r="G211" s="16"/>
      <c r="H211" s="59"/>
      <c r="I211" s="59"/>
      <c r="J211" s="59"/>
      <c r="K211" s="43"/>
      <c r="L211" s="60"/>
      <c r="M211" s="43"/>
      <c r="N211" s="44"/>
    </row>
    <row r="212" spans="1:14" s="8" customFormat="1" ht="11.25" customHeight="1" x14ac:dyDescent="0.25">
      <c r="A212" s="12"/>
      <c r="B212" s="13"/>
      <c r="C212" s="14"/>
      <c r="D212" s="13"/>
      <c r="E212" s="13"/>
      <c r="F212" s="11"/>
      <c r="G212" s="16"/>
      <c r="H212" s="59"/>
      <c r="I212" s="59"/>
      <c r="J212" s="59"/>
      <c r="K212" s="43"/>
      <c r="L212" s="60"/>
      <c r="M212" s="43"/>
      <c r="N212" s="44"/>
    </row>
    <row r="213" spans="1:14" s="8" customFormat="1" ht="11.25" customHeight="1" x14ac:dyDescent="0.25">
      <c r="A213" s="12"/>
      <c r="B213" s="13"/>
      <c r="C213" s="14"/>
      <c r="D213" s="13"/>
      <c r="E213" s="13"/>
      <c r="F213" s="11"/>
      <c r="G213" s="16"/>
      <c r="H213" s="59"/>
      <c r="I213" s="59"/>
      <c r="J213" s="59"/>
      <c r="K213" s="43"/>
      <c r="L213" s="60"/>
      <c r="M213" s="43"/>
      <c r="N213" s="44"/>
    </row>
    <row r="214" spans="1:14" s="8" customFormat="1" ht="11.25" customHeight="1" x14ac:dyDescent="0.25">
      <c r="A214" s="12"/>
      <c r="B214" s="13"/>
      <c r="C214" s="14"/>
      <c r="D214" s="13"/>
      <c r="E214" s="13"/>
      <c r="F214" s="11"/>
      <c r="G214" s="16"/>
      <c r="H214" s="59"/>
      <c r="I214" s="59"/>
      <c r="J214" s="59"/>
      <c r="K214" s="43"/>
      <c r="L214" s="60"/>
      <c r="M214" s="43"/>
      <c r="N214" s="44"/>
    </row>
    <row r="215" spans="1:14" s="8" customFormat="1" ht="11.25" customHeight="1" x14ac:dyDescent="0.25">
      <c r="A215" s="12"/>
      <c r="B215" s="13"/>
      <c r="C215" s="14"/>
      <c r="D215" s="13"/>
      <c r="E215" s="13"/>
      <c r="F215" s="11"/>
      <c r="G215" s="16"/>
      <c r="H215" s="59"/>
      <c r="I215" s="59"/>
      <c r="J215" s="59"/>
      <c r="K215" s="43"/>
      <c r="L215" s="60"/>
      <c r="M215" s="43"/>
      <c r="N215" s="44"/>
    </row>
    <row r="216" spans="1:14" s="8" customFormat="1" ht="11.25" customHeight="1" x14ac:dyDescent="0.25">
      <c r="A216" s="12"/>
      <c r="B216" s="13"/>
      <c r="C216" s="14"/>
      <c r="D216" s="13"/>
      <c r="E216" s="13"/>
      <c r="F216" s="11"/>
      <c r="G216" s="16"/>
      <c r="H216" s="59"/>
      <c r="I216" s="59"/>
      <c r="J216" s="59"/>
      <c r="K216" s="43"/>
      <c r="L216" s="60"/>
      <c r="M216" s="43"/>
      <c r="N216" s="44"/>
    </row>
    <row r="217" spans="1:14" s="8" customFormat="1" ht="11.25" customHeight="1" x14ac:dyDescent="0.25">
      <c r="A217" s="12"/>
      <c r="B217" s="13"/>
      <c r="C217" s="14"/>
      <c r="D217" s="13"/>
      <c r="E217" s="13"/>
      <c r="F217" s="11"/>
      <c r="G217" s="16"/>
      <c r="H217" s="59"/>
      <c r="I217" s="59"/>
      <c r="J217" s="59"/>
      <c r="K217" s="43"/>
      <c r="L217" s="60"/>
      <c r="M217" s="43"/>
      <c r="N217" s="44"/>
    </row>
    <row r="218" spans="1:14" s="8" customFormat="1" ht="11.25" customHeight="1" x14ac:dyDescent="0.25">
      <c r="A218" s="12"/>
      <c r="B218" s="13"/>
      <c r="C218" s="14"/>
      <c r="D218" s="13"/>
      <c r="E218" s="13"/>
      <c r="F218" s="11"/>
      <c r="G218" s="16"/>
      <c r="H218" s="59"/>
      <c r="I218" s="59"/>
      <c r="J218" s="59"/>
      <c r="K218" s="43"/>
      <c r="L218" s="60"/>
      <c r="M218" s="43"/>
      <c r="N218" s="44"/>
    </row>
    <row r="219" spans="1:14" s="8" customFormat="1" ht="11.25" customHeight="1" x14ac:dyDescent="0.25">
      <c r="A219" s="12"/>
      <c r="B219" s="13"/>
      <c r="C219" s="14"/>
      <c r="D219" s="13"/>
      <c r="E219" s="13"/>
      <c r="F219" s="11"/>
      <c r="G219" s="16"/>
      <c r="H219" s="59"/>
      <c r="I219" s="59"/>
      <c r="J219" s="59"/>
      <c r="K219" s="43"/>
      <c r="L219" s="60"/>
      <c r="M219" s="43"/>
      <c r="N219" s="44"/>
    </row>
    <row r="220" spans="1:14" s="8" customFormat="1" ht="11.25" customHeight="1" x14ac:dyDescent="0.25">
      <c r="A220" s="12"/>
      <c r="B220" s="13"/>
      <c r="C220" s="14"/>
      <c r="D220" s="13"/>
      <c r="E220" s="13"/>
      <c r="F220" s="11"/>
      <c r="G220" s="16"/>
      <c r="H220" s="59"/>
      <c r="I220" s="59"/>
      <c r="J220" s="59"/>
      <c r="K220" s="43"/>
      <c r="L220" s="60"/>
      <c r="M220" s="43"/>
      <c r="N220" s="44"/>
    </row>
    <row r="221" spans="1:14" s="8" customFormat="1" ht="11.25" customHeight="1" x14ac:dyDescent="0.25">
      <c r="A221" s="12"/>
      <c r="B221" s="13"/>
      <c r="C221" s="14"/>
      <c r="D221" s="13"/>
      <c r="E221" s="13"/>
      <c r="F221" s="11"/>
      <c r="G221" s="16"/>
      <c r="H221" s="59"/>
      <c r="I221" s="59"/>
      <c r="J221" s="59"/>
      <c r="K221" s="43"/>
      <c r="L221" s="60"/>
      <c r="M221" s="43"/>
      <c r="N221" s="44"/>
    </row>
    <row r="222" spans="1:14" s="8" customFormat="1" ht="11.25" customHeight="1" x14ac:dyDescent="0.25">
      <c r="A222" s="12"/>
      <c r="B222" s="13"/>
      <c r="C222" s="14"/>
      <c r="D222" s="13"/>
      <c r="E222" s="13"/>
      <c r="F222" s="11"/>
      <c r="G222" s="16"/>
      <c r="H222" s="59"/>
      <c r="I222" s="59"/>
      <c r="J222" s="59"/>
      <c r="K222" s="43"/>
      <c r="L222" s="60"/>
      <c r="M222" s="43"/>
      <c r="N222" s="44"/>
    </row>
    <row r="223" spans="1:14" s="8" customFormat="1" ht="11.25" customHeight="1" x14ac:dyDescent="0.25">
      <c r="A223" s="12"/>
      <c r="B223" s="13"/>
      <c r="C223" s="14"/>
      <c r="D223" s="13"/>
      <c r="E223" s="13"/>
      <c r="F223" s="11"/>
      <c r="G223" s="16"/>
      <c r="H223" s="59"/>
      <c r="I223" s="59"/>
      <c r="J223" s="59"/>
      <c r="K223" s="43"/>
      <c r="L223" s="60"/>
      <c r="M223" s="43"/>
      <c r="N223" s="44"/>
    </row>
    <row r="224" spans="1:14" s="8" customFormat="1" ht="11.25" customHeight="1" x14ac:dyDescent="0.25">
      <c r="A224" s="12"/>
      <c r="B224" s="13"/>
      <c r="C224" s="14"/>
      <c r="D224" s="13"/>
      <c r="E224" s="13"/>
      <c r="F224" s="11"/>
      <c r="G224" s="16"/>
      <c r="H224" s="59"/>
      <c r="I224" s="59"/>
      <c r="J224" s="59"/>
      <c r="K224" s="43"/>
      <c r="L224" s="60"/>
      <c r="M224" s="43"/>
      <c r="N224" s="44"/>
    </row>
    <row r="225" spans="1:14" s="8" customFormat="1" ht="11.25" customHeight="1" x14ac:dyDescent="0.25">
      <c r="A225" s="12"/>
      <c r="B225" s="13"/>
      <c r="C225" s="14"/>
      <c r="D225" s="13"/>
      <c r="E225" s="13"/>
      <c r="F225" s="11"/>
      <c r="G225" s="16"/>
      <c r="H225" s="59"/>
      <c r="I225" s="59"/>
      <c r="J225" s="59"/>
      <c r="K225" s="43"/>
      <c r="L225" s="60"/>
      <c r="M225" s="43"/>
      <c r="N225" s="44"/>
    </row>
    <row r="226" spans="1:14" s="8" customFormat="1" ht="11.25" customHeight="1" x14ac:dyDescent="0.25">
      <c r="A226" s="12"/>
      <c r="B226" s="13"/>
      <c r="C226" s="14"/>
      <c r="D226" s="13"/>
      <c r="E226" s="13"/>
      <c r="F226" s="11"/>
      <c r="G226" s="16"/>
      <c r="H226" s="59"/>
      <c r="I226" s="59"/>
      <c r="J226" s="59"/>
      <c r="K226" s="43"/>
      <c r="L226" s="60"/>
      <c r="M226" s="43"/>
      <c r="N226" s="44"/>
    </row>
    <row r="227" spans="1:14" s="8" customFormat="1" ht="11.25" customHeight="1" x14ac:dyDescent="0.25">
      <c r="A227" s="12"/>
      <c r="B227" s="13"/>
      <c r="C227" s="14"/>
      <c r="D227" s="13"/>
      <c r="E227" s="13"/>
      <c r="F227" s="11"/>
      <c r="G227" s="16"/>
      <c r="H227" s="59"/>
      <c r="I227" s="59"/>
      <c r="J227" s="59"/>
      <c r="K227" s="43"/>
      <c r="L227" s="60"/>
      <c r="M227" s="43"/>
      <c r="N227" s="44"/>
    </row>
    <row r="228" spans="1:14" s="8" customFormat="1" ht="11.25" customHeight="1" x14ac:dyDescent="0.25">
      <c r="A228" s="12"/>
      <c r="B228" s="13"/>
      <c r="C228" s="14"/>
      <c r="D228" s="13"/>
      <c r="E228" s="13"/>
      <c r="F228" s="11"/>
      <c r="G228" s="16"/>
      <c r="H228" s="59"/>
      <c r="I228" s="59"/>
      <c r="J228" s="59"/>
      <c r="K228" s="43"/>
      <c r="L228" s="60"/>
      <c r="M228" s="43"/>
      <c r="N228" s="44"/>
    </row>
    <row r="229" spans="1:14" s="8" customFormat="1" ht="11.25" customHeight="1" x14ac:dyDescent="0.25">
      <c r="A229" s="12"/>
      <c r="B229" s="13"/>
      <c r="C229" s="14"/>
      <c r="D229" s="13"/>
      <c r="E229" s="13"/>
      <c r="F229" s="11"/>
      <c r="G229" s="16"/>
      <c r="H229" s="59"/>
      <c r="I229" s="59"/>
      <c r="J229" s="59"/>
      <c r="K229" s="43"/>
      <c r="L229" s="60"/>
      <c r="M229" s="43"/>
      <c r="N229" s="44"/>
    </row>
    <row r="230" spans="1:14" s="8" customFormat="1" ht="11.25" customHeight="1" x14ac:dyDescent="0.25">
      <c r="A230" s="12"/>
      <c r="B230" s="13"/>
      <c r="C230" s="14"/>
      <c r="D230" s="13"/>
      <c r="E230" s="13"/>
      <c r="F230" s="11"/>
      <c r="G230" s="16"/>
      <c r="H230" s="59"/>
      <c r="I230" s="59"/>
      <c r="J230" s="59"/>
      <c r="K230" s="43"/>
      <c r="L230" s="60"/>
      <c r="M230" s="43"/>
      <c r="N230" s="44"/>
    </row>
    <row r="231" spans="1:14" s="8" customFormat="1" ht="11.25" customHeight="1" x14ac:dyDescent="0.25">
      <c r="A231" s="12"/>
      <c r="B231" s="13"/>
      <c r="C231" s="14"/>
      <c r="D231" s="13"/>
      <c r="E231" s="13"/>
      <c r="F231" s="11"/>
      <c r="G231" s="16"/>
      <c r="H231" s="59"/>
      <c r="I231" s="59"/>
      <c r="J231" s="59"/>
      <c r="K231" s="43"/>
      <c r="L231" s="60"/>
      <c r="M231" s="43"/>
      <c r="N231" s="44"/>
    </row>
    <row r="232" spans="1:14" s="8" customFormat="1" ht="11.25" customHeight="1" x14ac:dyDescent="0.25">
      <c r="A232" s="12"/>
      <c r="B232" s="13"/>
      <c r="C232" s="14"/>
      <c r="D232" s="13"/>
      <c r="E232" s="13"/>
      <c r="F232" s="11"/>
      <c r="G232" s="16"/>
      <c r="H232" s="59"/>
      <c r="I232" s="59"/>
      <c r="J232" s="59"/>
      <c r="K232" s="43"/>
      <c r="L232" s="60"/>
      <c r="M232" s="43"/>
      <c r="N232" s="44"/>
    </row>
    <row r="233" spans="1:14" s="8" customFormat="1" ht="11.25" customHeight="1" x14ac:dyDescent="0.25">
      <c r="A233" s="12"/>
      <c r="B233" s="13"/>
      <c r="C233" s="14"/>
      <c r="D233" s="13"/>
      <c r="E233" s="13"/>
      <c r="F233" s="11"/>
      <c r="G233" s="16"/>
      <c r="H233" s="59"/>
      <c r="I233" s="59"/>
      <c r="J233" s="59"/>
      <c r="K233" s="43"/>
      <c r="L233" s="60"/>
      <c r="M233" s="43"/>
      <c r="N233" s="44"/>
    </row>
    <row r="234" spans="1:14" s="8" customFormat="1" ht="11.25" customHeight="1" x14ac:dyDescent="0.25">
      <c r="A234" s="12"/>
      <c r="B234" s="13"/>
      <c r="C234" s="14"/>
      <c r="D234" s="13"/>
      <c r="E234" s="13"/>
      <c r="F234" s="11"/>
      <c r="G234" s="16"/>
      <c r="H234" s="59"/>
      <c r="I234" s="59"/>
      <c r="J234" s="59"/>
      <c r="K234" s="43"/>
      <c r="L234" s="60"/>
      <c r="M234" s="43"/>
      <c r="N234" s="44"/>
    </row>
    <row r="235" spans="1:14" s="8" customFormat="1" ht="11.25" customHeight="1" x14ac:dyDescent="0.25">
      <c r="A235" s="12"/>
      <c r="B235" s="13"/>
      <c r="C235" s="14"/>
      <c r="D235" s="13"/>
      <c r="E235" s="13"/>
      <c r="F235" s="11"/>
      <c r="G235" s="16"/>
      <c r="H235" s="59"/>
      <c r="I235" s="59"/>
      <c r="J235" s="59"/>
      <c r="K235" s="43"/>
      <c r="L235" s="60"/>
      <c r="M235" s="43"/>
      <c r="N235" s="44"/>
    </row>
    <row r="236" spans="1:14" s="8" customFormat="1" ht="11.25" customHeight="1" x14ac:dyDescent="0.25">
      <c r="A236" s="12"/>
      <c r="B236" s="13"/>
      <c r="C236" s="14"/>
      <c r="D236" s="13"/>
      <c r="E236" s="13"/>
      <c r="F236" s="11"/>
      <c r="G236" s="16"/>
      <c r="H236" s="59"/>
      <c r="I236" s="59"/>
      <c r="J236" s="59"/>
      <c r="K236" s="43"/>
      <c r="L236" s="60"/>
      <c r="M236" s="43"/>
      <c r="N236" s="44"/>
    </row>
    <row r="237" spans="1:14" s="8" customFormat="1" ht="11.25" customHeight="1" x14ac:dyDescent="0.25">
      <c r="A237" s="12"/>
      <c r="B237" s="13"/>
      <c r="C237" s="14"/>
      <c r="D237" s="13"/>
      <c r="E237" s="13"/>
      <c r="F237" s="11"/>
      <c r="G237" s="16"/>
      <c r="H237" s="59"/>
      <c r="I237" s="59"/>
      <c r="J237" s="59"/>
      <c r="K237" s="43"/>
      <c r="L237" s="60"/>
      <c r="M237" s="43"/>
      <c r="N237" s="44"/>
    </row>
    <row r="238" spans="1:14" s="8" customFormat="1" ht="11.25" customHeight="1" x14ac:dyDescent="0.25">
      <c r="A238" s="12"/>
      <c r="B238" s="13"/>
      <c r="C238" s="14"/>
      <c r="D238" s="13"/>
      <c r="E238" s="13"/>
      <c r="F238" s="11"/>
      <c r="G238" s="16"/>
      <c r="H238" s="59"/>
      <c r="I238" s="59"/>
      <c r="J238" s="59"/>
      <c r="K238" s="43"/>
      <c r="L238" s="60"/>
      <c r="M238" s="43"/>
      <c r="N238" s="44"/>
    </row>
    <row r="239" spans="1:14" s="8" customFormat="1" ht="11.25" customHeight="1" x14ac:dyDescent="0.25">
      <c r="A239" s="12"/>
      <c r="B239" s="13"/>
      <c r="C239" s="14"/>
      <c r="D239" s="13"/>
      <c r="E239" s="13"/>
      <c r="F239" s="11"/>
      <c r="G239" s="16"/>
      <c r="H239" s="59"/>
      <c r="I239" s="59"/>
      <c r="J239" s="59"/>
      <c r="K239" s="43"/>
      <c r="L239" s="60"/>
      <c r="M239" s="43"/>
      <c r="N239" s="44"/>
    </row>
    <row r="240" spans="1:14" s="8" customFormat="1" ht="11.25" customHeight="1" x14ac:dyDescent="0.25">
      <c r="A240" s="12"/>
      <c r="B240" s="13"/>
      <c r="C240" s="14"/>
      <c r="D240" s="13"/>
      <c r="E240" s="13"/>
      <c r="F240" s="11"/>
      <c r="G240" s="16"/>
      <c r="H240" s="59"/>
      <c r="I240" s="59"/>
      <c r="J240" s="59"/>
      <c r="K240" s="43"/>
      <c r="L240" s="60"/>
      <c r="M240" s="43"/>
      <c r="N240" s="44"/>
    </row>
    <row r="241" spans="1:14" s="8" customFormat="1" ht="11.25" customHeight="1" x14ac:dyDescent="0.25">
      <c r="A241" s="12"/>
      <c r="B241" s="13"/>
      <c r="C241" s="14"/>
      <c r="D241" s="13"/>
      <c r="E241" s="13"/>
      <c r="F241" s="11"/>
      <c r="G241" s="16"/>
      <c r="H241" s="59"/>
      <c r="I241" s="59"/>
      <c r="J241" s="59"/>
      <c r="K241" s="43"/>
      <c r="L241" s="60"/>
      <c r="M241" s="43"/>
      <c r="N241" s="44"/>
    </row>
    <row r="242" spans="1:14" s="8" customFormat="1" ht="11.25" customHeight="1" x14ac:dyDescent="0.25">
      <c r="A242" s="12"/>
      <c r="B242" s="13"/>
      <c r="C242" s="14"/>
      <c r="D242" s="13"/>
      <c r="E242" s="13"/>
      <c r="F242" s="11"/>
      <c r="G242" s="16"/>
      <c r="H242" s="59"/>
      <c r="I242" s="59"/>
      <c r="J242" s="59"/>
      <c r="K242" s="43"/>
      <c r="L242" s="60"/>
      <c r="M242" s="43"/>
      <c r="N242" s="44"/>
    </row>
    <row r="243" spans="1:14" s="8" customFormat="1" ht="11.25" customHeight="1" x14ac:dyDescent="0.25">
      <c r="A243" s="12"/>
      <c r="B243" s="13"/>
      <c r="C243" s="14"/>
      <c r="D243" s="13"/>
      <c r="E243" s="13"/>
      <c r="F243" s="11"/>
      <c r="G243" s="16"/>
      <c r="H243" s="59"/>
      <c r="I243" s="59"/>
      <c r="J243" s="59"/>
      <c r="K243" s="43"/>
      <c r="L243" s="60"/>
      <c r="M243" s="43"/>
      <c r="N243" s="44"/>
    </row>
    <row r="244" spans="1:14" s="8" customFormat="1" ht="11.25" customHeight="1" x14ac:dyDescent="0.25">
      <c r="A244" s="12"/>
      <c r="B244" s="13"/>
      <c r="C244" s="14"/>
      <c r="D244" s="13"/>
      <c r="E244" s="13"/>
      <c r="F244" s="11"/>
      <c r="G244" s="16"/>
      <c r="H244" s="59"/>
      <c r="I244" s="59"/>
      <c r="J244" s="59"/>
      <c r="K244" s="43"/>
      <c r="L244" s="60"/>
      <c r="M244" s="43"/>
      <c r="N244" s="44"/>
    </row>
    <row r="245" spans="1:14" s="8" customFormat="1" ht="11.25" customHeight="1" x14ac:dyDescent="0.25">
      <c r="A245" s="12"/>
      <c r="B245" s="13"/>
      <c r="C245" s="14"/>
      <c r="D245" s="13"/>
      <c r="E245" s="13"/>
      <c r="F245" s="11"/>
      <c r="G245" s="16"/>
      <c r="H245" s="59"/>
      <c r="I245" s="59"/>
      <c r="J245" s="59"/>
      <c r="K245" s="43"/>
      <c r="L245" s="60"/>
      <c r="M245" s="43"/>
      <c r="N245" s="44"/>
    </row>
    <row r="246" spans="1:14" s="8" customFormat="1" ht="11.25" customHeight="1" x14ac:dyDescent="0.25">
      <c r="A246" s="12"/>
      <c r="B246" s="13"/>
      <c r="C246" s="14"/>
      <c r="D246" s="13"/>
      <c r="E246" s="13"/>
      <c r="F246" s="11"/>
      <c r="G246" s="16"/>
      <c r="H246" s="59"/>
      <c r="I246" s="59"/>
      <c r="J246" s="59"/>
      <c r="K246" s="43"/>
      <c r="L246" s="60"/>
      <c r="M246" s="43"/>
      <c r="N246" s="44"/>
    </row>
    <row r="247" spans="1:14" s="8" customFormat="1" ht="11.25" customHeight="1" x14ac:dyDescent="0.25">
      <c r="A247" s="12"/>
      <c r="B247" s="13"/>
      <c r="C247" s="14"/>
      <c r="D247" s="13"/>
      <c r="E247" s="13"/>
      <c r="F247" s="11"/>
      <c r="G247" s="16"/>
      <c r="H247" s="59"/>
      <c r="I247" s="59"/>
      <c r="J247" s="59"/>
      <c r="K247" s="43"/>
      <c r="L247" s="60"/>
      <c r="M247" s="43"/>
      <c r="N247" s="44"/>
    </row>
    <row r="248" spans="1:14" s="8" customFormat="1" ht="11.25" customHeight="1" x14ac:dyDescent="0.25">
      <c r="A248" s="12"/>
      <c r="B248" s="13"/>
      <c r="C248" s="14"/>
      <c r="D248" s="13"/>
      <c r="E248" s="13"/>
      <c r="F248" s="11"/>
      <c r="G248" s="16"/>
      <c r="H248" s="59"/>
      <c r="I248" s="59"/>
      <c r="J248" s="59"/>
      <c r="K248" s="43"/>
      <c r="L248" s="60"/>
      <c r="M248" s="43"/>
      <c r="N248" s="44"/>
    </row>
    <row r="249" spans="1:14" s="8" customFormat="1" ht="11.25" customHeight="1" x14ac:dyDescent="0.25">
      <c r="A249" s="12"/>
      <c r="B249" s="13"/>
      <c r="C249" s="14"/>
      <c r="D249" s="13"/>
      <c r="E249" s="13"/>
      <c r="F249" s="11"/>
      <c r="G249" s="16"/>
      <c r="H249" s="59"/>
      <c r="I249" s="59"/>
      <c r="J249" s="59"/>
      <c r="K249" s="43"/>
      <c r="L249" s="60"/>
      <c r="M249" s="43"/>
      <c r="N249" s="44"/>
    </row>
    <row r="250" spans="1:14" s="8" customFormat="1" ht="11.25" customHeight="1" x14ac:dyDescent="0.25">
      <c r="A250" s="12"/>
      <c r="B250" s="13"/>
      <c r="C250" s="14"/>
      <c r="D250" s="13"/>
      <c r="E250" s="13"/>
      <c r="F250" s="11"/>
      <c r="G250" s="16"/>
      <c r="H250" s="59"/>
      <c r="I250" s="59"/>
      <c r="J250" s="59"/>
      <c r="K250" s="43"/>
      <c r="L250" s="60"/>
      <c r="M250" s="43"/>
      <c r="N250" s="44"/>
    </row>
    <row r="251" spans="1:14" s="8" customFormat="1" ht="11.25" customHeight="1" x14ac:dyDescent="0.25">
      <c r="A251" s="12"/>
      <c r="B251" s="13"/>
      <c r="C251" s="14"/>
      <c r="D251" s="13"/>
      <c r="E251" s="13"/>
      <c r="F251" s="11"/>
      <c r="G251" s="16"/>
      <c r="H251" s="59"/>
      <c r="I251" s="59"/>
      <c r="J251" s="59"/>
      <c r="K251" s="43"/>
      <c r="L251" s="60"/>
      <c r="M251" s="43"/>
      <c r="N251" s="44"/>
    </row>
    <row r="252" spans="1:14" s="8" customFormat="1" ht="11.25" customHeight="1" x14ac:dyDescent="0.25">
      <c r="A252" s="12"/>
      <c r="B252" s="13"/>
      <c r="C252" s="14"/>
      <c r="D252" s="13"/>
      <c r="E252" s="13"/>
      <c r="F252" s="11"/>
      <c r="G252" s="16"/>
      <c r="H252" s="59"/>
      <c r="I252" s="59"/>
      <c r="J252" s="59"/>
      <c r="K252" s="43"/>
      <c r="L252" s="60"/>
      <c r="M252" s="43"/>
      <c r="N252" s="44"/>
    </row>
    <row r="253" spans="1:14" s="8" customFormat="1" ht="11.25" customHeight="1" x14ac:dyDescent="0.25">
      <c r="A253" s="12"/>
      <c r="B253" s="13"/>
      <c r="C253" s="14"/>
      <c r="D253" s="13"/>
      <c r="E253" s="13"/>
      <c r="F253" s="11"/>
      <c r="G253" s="16"/>
      <c r="H253" s="59"/>
      <c r="I253" s="59"/>
      <c r="J253" s="59"/>
      <c r="K253" s="43"/>
      <c r="L253" s="60"/>
      <c r="M253" s="43"/>
      <c r="N253" s="44"/>
    </row>
    <row r="254" spans="1:14" s="8" customFormat="1" ht="11.25" customHeight="1" x14ac:dyDescent="0.25">
      <c r="A254" s="12"/>
      <c r="B254" s="13"/>
      <c r="C254" s="14"/>
      <c r="D254" s="13"/>
      <c r="E254" s="13"/>
      <c r="F254" s="11"/>
      <c r="G254" s="16"/>
      <c r="H254" s="59"/>
      <c r="I254" s="59"/>
      <c r="J254" s="59"/>
      <c r="K254" s="43"/>
      <c r="L254" s="60"/>
      <c r="M254" s="43"/>
      <c r="N254" s="44"/>
    </row>
    <row r="255" spans="1:14" s="8" customFormat="1" ht="11.25" customHeight="1" x14ac:dyDescent="0.25">
      <c r="A255" s="12"/>
      <c r="B255" s="13"/>
      <c r="C255" s="14"/>
      <c r="D255" s="13"/>
      <c r="E255" s="13"/>
      <c r="F255" s="11"/>
      <c r="G255" s="16"/>
      <c r="H255" s="59"/>
      <c r="I255" s="59"/>
      <c r="J255" s="59"/>
      <c r="K255" s="43"/>
      <c r="L255" s="60"/>
      <c r="M255" s="43"/>
      <c r="N255" s="44"/>
    </row>
    <row r="256" spans="1:14" s="8" customFormat="1" ht="11.25" customHeight="1" x14ac:dyDescent="0.25">
      <c r="A256" s="12"/>
      <c r="B256" s="13"/>
      <c r="C256" s="14"/>
      <c r="D256" s="13"/>
      <c r="E256" s="13"/>
      <c r="F256" s="11"/>
      <c r="G256" s="16"/>
      <c r="H256" s="59"/>
      <c r="I256" s="59"/>
      <c r="J256" s="59"/>
      <c r="K256" s="43"/>
      <c r="L256" s="60"/>
      <c r="M256" s="43"/>
      <c r="N256" s="44"/>
    </row>
    <row r="257" spans="1:14" s="8" customFormat="1" ht="11.25" customHeight="1" x14ac:dyDescent="0.25">
      <c r="A257" s="12"/>
      <c r="B257" s="13"/>
      <c r="C257" s="14"/>
      <c r="D257" s="13"/>
      <c r="E257" s="13"/>
      <c r="F257" s="11"/>
      <c r="G257" s="16"/>
      <c r="H257" s="59"/>
      <c r="I257" s="59"/>
      <c r="J257" s="59"/>
      <c r="K257" s="43"/>
      <c r="L257" s="60"/>
      <c r="M257" s="43"/>
      <c r="N257" s="44"/>
    </row>
    <row r="258" spans="1:14" s="8" customFormat="1" ht="11.25" customHeight="1" x14ac:dyDescent="0.25">
      <c r="A258" s="12"/>
      <c r="B258" s="13"/>
      <c r="C258" s="14"/>
      <c r="D258" s="13"/>
      <c r="E258" s="13"/>
      <c r="F258" s="11"/>
      <c r="G258" s="16"/>
      <c r="H258" s="59"/>
      <c r="I258" s="59"/>
      <c r="J258" s="59"/>
      <c r="K258" s="43"/>
      <c r="L258" s="60"/>
      <c r="M258" s="43"/>
      <c r="N258" s="44"/>
    </row>
    <row r="259" spans="1:14" s="8" customFormat="1" ht="11.25" customHeight="1" x14ac:dyDescent="0.25">
      <c r="A259" s="12"/>
      <c r="B259" s="13"/>
      <c r="C259" s="14"/>
      <c r="D259" s="13"/>
      <c r="E259" s="13"/>
      <c r="F259" s="11"/>
      <c r="G259" s="16"/>
      <c r="H259" s="59"/>
      <c r="I259" s="59"/>
      <c r="J259" s="59"/>
      <c r="K259" s="43"/>
      <c r="L259" s="60"/>
      <c r="M259" s="43"/>
      <c r="N259" s="44"/>
    </row>
    <row r="260" spans="1:14" s="8" customFormat="1" ht="11.25" customHeight="1" x14ac:dyDescent="0.25">
      <c r="A260" s="12"/>
      <c r="B260" s="13"/>
      <c r="C260" s="14"/>
      <c r="D260" s="13"/>
      <c r="E260" s="13"/>
      <c r="F260" s="11"/>
      <c r="G260" s="16"/>
      <c r="H260" s="59"/>
      <c r="I260" s="59"/>
      <c r="J260" s="59"/>
      <c r="K260" s="43"/>
      <c r="L260" s="60"/>
      <c r="M260" s="43"/>
      <c r="N260" s="44"/>
    </row>
    <row r="261" spans="1:14" s="8" customFormat="1" ht="11.25" customHeight="1" x14ac:dyDescent="0.25">
      <c r="A261" s="12"/>
      <c r="B261" s="13"/>
      <c r="C261" s="14"/>
      <c r="D261" s="13"/>
      <c r="E261" s="13"/>
      <c r="F261" s="11"/>
      <c r="G261" s="16"/>
      <c r="H261" s="59"/>
      <c r="I261" s="59"/>
      <c r="J261" s="59"/>
      <c r="K261" s="43"/>
      <c r="L261" s="60"/>
      <c r="M261" s="43"/>
      <c r="N261" s="44"/>
    </row>
    <row r="262" spans="1:14" s="8" customFormat="1" ht="11.25" customHeight="1" x14ac:dyDescent="0.25">
      <c r="A262" s="12"/>
      <c r="B262" s="13"/>
      <c r="C262" s="14"/>
      <c r="D262" s="13"/>
      <c r="E262" s="13"/>
      <c r="F262" s="11"/>
      <c r="G262" s="16"/>
      <c r="H262" s="59"/>
      <c r="I262" s="59"/>
      <c r="J262" s="59"/>
      <c r="K262" s="43"/>
      <c r="L262" s="60"/>
      <c r="M262" s="43"/>
      <c r="N262" s="44"/>
    </row>
    <row r="263" spans="1:14" s="8" customFormat="1" ht="11.25" customHeight="1" x14ac:dyDescent="0.25">
      <c r="A263" s="12"/>
      <c r="B263" s="13"/>
      <c r="C263" s="14"/>
      <c r="D263" s="13"/>
      <c r="E263" s="13"/>
      <c r="F263" s="11"/>
      <c r="G263" s="16"/>
      <c r="H263" s="59"/>
      <c r="I263" s="59"/>
      <c r="J263" s="59"/>
      <c r="K263" s="43"/>
      <c r="L263" s="60"/>
      <c r="M263" s="43"/>
      <c r="N263" s="44"/>
    </row>
    <row r="264" spans="1:14" s="8" customFormat="1" ht="11.25" customHeight="1" x14ac:dyDescent="0.25">
      <c r="A264" s="12"/>
      <c r="B264" s="13"/>
      <c r="C264" s="14"/>
      <c r="D264" s="13"/>
      <c r="E264" s="13"/>
      <c r="F264" s="11"/>
      <c r="G264" s="16"/>
      <c r="H264" s="59"/>
      <c r="I264" s="59"/>
      <c r="J264" s="59"/>
      <c r="K264" s="43"/>
      <c r="L264" s="60"/>
      <c r="M264" s="43"/>
      <c r="N264" s="44"/>
    </row>
    <row r="265" spans="1:14" s="8" customFormat="1" ht="11.25" customHeight="1" x14ac:dyDescent="0.25">
      <c r="A265" s="12"/>
      <c r="B265" s="13"/>
      <c r="C265" s="14"/>
      <c r="D265" s="13"/>
      <c r="E265" s="13"/>
      <c r="F265" s="11"/>
      <c r="G265" s="16"/>
      <c r="H265" s="59"/>
      <c r="I265" s="59"/>
      <c r="J265" s="59"/>
      <c r="K265" s="43"/>
      <c r="L265" s="60"/>
      <c r="M265" s="43"/>
      <c r="N265" s="44"/>
    </row>
    <row r="266" spans="1:14" s="8" customFormat="1" ht="11.25" customHeight="1" x14ac:dyDescent="0.25">
      <c r="A266" s="12"/>
      <c r="B266" s="13"/>
      <c r="C266" s="14"/>
      <c r="D266" s="13"/>
      <c r="E266" s="13"/>
      <c r="F266" s="11"/>
      <c r="G266" s="16"/>
      <c r="H266" s="59"/>
      <c r="I266" s="59"/>
      <c r="J266" s="59"/>
      <c r="K266" s="43"/>
      <c r="L266" s="60"/>
      <c r="M266" s="43"/>
      <c r="N266" s="44"/>
    </row>
    <row r="267" spans="1:14" s="8" customFormat="1" ht="11.25" customHeight="1" x14ac:dyDescent="0.25">
      <c r="A267" s="12"/>
      <c r="B267" s="13"/>
      <c r="C267" s="14"/>
      <c r="D267" s="13"/>
      <c r="E267" s="13"/>
      <c r="F267" s="11"/>
      <c r="G267" s="16"/>
      <c r="H267" s="59"/>
      <c r="I267" s="59"/>
      <c r="J267" s="59"/>
      <c r="K267" s="43"/>
      <c r="L267" s="60"/>
      <c r="M267" s="43"/>
      <c r="N267" s="44"/>
    </row>
    <row r="268" spans="1:14" s="8" customFormat="1" ht="11.25" customHeight="1" x14ac:dyDescent="0.25">
      <c r="A268" s="12"/>
      <c r="B268" s="13"/>
      <c r="C268" s="14"/>
      <c r="D268" s="13"/>
      <c r="E268" s="13"/>
      <c r="F268" s="11"/>
      <c r="G268" s="16"/>
      <c r="H268" s="59"/>
      <c r="I268" s="59"/>
      <c r="J268" s="59"/>
      <c r="K268" s="43"/>
      <c r="L268" s="60"/>
      <c r="M268" s="43"/>
      <c r="N268" s="44"/>
    </row>
    <row r="269" spans="1:14" s="8" customFormat="1" ht="11.25" customHeight="1" x14ac:dyDescent="0.25">
      <c r="A269" s="12"/>
      <c r="B269" s="13"/>
      <c r="C269" s="14"/>
      <c r="D269" s="13"/>
      <c r="E269" s="13"/>
      <c r="F269" s="11"/>
      <c r="G269" s="16"/>
      <c r="H269" s="59"/>
      <c r="I269" s="59"/>
      <c r="J269" s="59"/>
      <c r="K269" s="43"/>
      <c r="L269" s="60"/>
      <c r="M269" s="43"/>
      <c r="N269" s="44"/>
    </row>
    <row r="270" spans="1:14" s="8" customFormat="1" ht="11.25" customHeight="1" x14ac:dyDescent="0.25">
      <c r="A270" s="12"/>
      <c r="B270" s="13"/>
      <c r="C270" s="14"/>
      <c r="D270" s="13"/>
      <c r="E270" s="13"/>
      <c r="F270" s="11"/>
      <c r="G270" s="16"/>
      <c r="H270" s="59"/>
      <c r="I270" s="59"/>
      <c r="J270" s="59"/>
      <c r="K270" s="43"/>
      <c r="L270" s="60"/>
      <c r="M270" s="43"/>
      <c r="N270" s="44"/>
    </row>
    <row r="271" spans="1:14" s="8" customFormat="1" ht="11.25" customHeight="1" x14ac:dyDescent="0.25">
      <c r="A271" s="12"/>
      <c r="B271" s="13"/>
      <c r="C271" s="14"/>
      <c r="D271" s="13"/>
      <c r="E271" s="13"/>
      <c r="F271" s="11"/>
      <c r="G271" s="16"/>
      <c r="H271" s="59"/>
      <c r="I271" s="59"/>
      <c r="J271" s="59"/>
      <c r="K271" s="43"/>
      <c r="L271" s="60"/>
      <c r="M271" s="43"/>
      <c r="N271" s="44"/>
    </row>
    <row r="272" spans="1:14" s="8" customFormat="1" ht="11.25" customHeight="1" x14ac:dyDescent="0.25">
      <c r="A272" s="12"/>
      <c r="B272" s="13"/>
      <c r="C272" s="14"/>
      <c r="D272" s="13"/>
      <c r="E272" s="13"/>
      <c r="F272" s="11"/>
      <c r="G272" s="16"/>
      <c r="H272" s="59"/>
      <c r="I272" s="59"/>
      <c r="J272" s="59"/>
      <c r="K272" s="43"/>
      <c r="L272" s="60"/>
      <c r="M272" s="43"/>
      <c r="N272" s="44"/>
    </row>
    <row r="273" spans="1:14" s="8" customFormat="1" ht="11.25" customHeight="1" x14ac:dyDescent="0.25">
      <c r="A273" s="12"/>
      <c r="B273" s="13"/>
      <c r="C273" s="14"/>
      <c r="D273" s="13"/>
      <c r="E273" s="13"/>
      <c r="F273" s="11"/>
      <c r="G273" s="16"/>
      <c r="H273" s="59"/>
      <c r="I273" s="59"/>
      <c r="J273" s="59"/>
      <c r="K273" s="43"/>
      <c r="L273" s="60"/>
      <c r="M273" s="43"/>
      <c r="N273" s="44"/>
    </row>
    <row r="274" spans="1:14" s="8" customFormat="1" ht="11.25" customHeight="1" x14ac:dyDescent="0.25">
      <c r="A274" s="12"/>
      <c r="B274" s="13"/>
      <c r="C274" s="14"/>
      <c r="D274" s="13"/>
      <c r="E274" s="13"/>
      <c r="F274" s="11"/>
      <c r="G274" s="16"/>
      <c r="H274" s="59"/>
      <c r="I274" s="59"/>
      <c r="J274" s="59"/>
      <c r="K274" s="43"/>
      <c r="L274" s="60"/>
      <c r="M274" s="43"/>
      <c r="N274" s="44"/>
    </row>
    <row r="275" spans="1:14" s="8" customFormat="1" ht="11.25" customHeight="1" x14ac:dyDescent="0.25">
      <c r="A275" s="12"/>
      <c r="B275" s="13"/>
      <c r="C275" s="14"/>
      <c r="D275" s="13"/>
      <c r="E275" s="13"/>
      <c r="F275" s="11"/>
      <c r="G275" s="16"/>
      <c r="H275" s="59"/>
      <c r="I275" s="59"/>
      <c r="J275" s="59"/>
      <c r="K275" s="43"/>
      <c r="L275" s="60"/>
      <c r="M275" s="43"/>
      <c r="N275" s="44"/>
    </row>
    <row r="276" spans="1:14" s="8" customFormat="1" ht="11.25" customHeight="1" x14ac:dyDescent="0.25">
      <c r="A276" s="12"/>
      <c r="B276" s="13"/>
      <c r="C276" s="14"/>
      <c r="D276" s="13"/>
      <c r="E276" s="13"/>
      <c r="F276" s="11"/>
      <c r="G276" s="16"/>
      <c r="H276" s="59"/>
      <c r="I276" s="59"/>
      <c r="J276" s="59"/>
      <c r="K276" s="43"/>
      <c r="L276" s="60"/>
      <c r="M276" s="43"/>
      <c r="N276" s="44"/>
    </row>
    <row r="277" spans="1:14" s="8" customFormat="1" ht="11.25" customHeight="1" x14ac:dyDescent="0.25">
      <c r="A277" s="12"/>
      <c r="B277" s="13"/>
      <c r="C277" s="14"/>
      <c r="D277" s="13"/>
      <c r="E277" s="13"/>
      <c r="F277" s="11"/>
      <c r="G277" s="16"/>
      <c r="H277" s="59"/>
      <c r="I277" s="59"/>
      <c r="J277" s="59"/>
      <c r="K277" s="43"/>
      <c r="L277" s="60"/>
      <c r="M277" s="43"/>
      <c r="N277" s="44"/>
    </row>
    <row r="278" spans="1:14" s="8" customFormat="1" ht="11.25" customHeight="1" x14ac:dyDescent="0.25">
      <c r="A278" s="12"/>
      <c r="B278" s="13"/>
      <c r="C278" s="14"/>
      <c r="D278" s="13"/>
      <c r="E278" s="13"/>
      <c r="F278" s="11"/>
      <c r="G278" s="16"/>
      <c r="H278" s="59"/>
      <c r="I278" s="59"/>
      <c r="J278" s="59"/>
      <c r="K278" s="43"/>
      <c r="L278" s="60"/>
      <c r="M278" s="43"/>
      <c r="N278" s="44"/>
    </row>
    <row r="279" spans="1:14" s="8" customFormat="1" ht="11.25" customHeight="1" x14ac:dyDescent="0.25">
      <c r="A279" s="12"/>
      <c r="B279" s="13"/>
      <c r="C279" s="14"/>
      <c r="D279" s="13"/>
      <c r="E279" s="13"/>
      <c r="F279" s="11"/>
      <c r="G279" s="16"/>
      <c r="H279" s="59"/>
      <c r="I279" s="59"/>
      <c r="J279" s="59"/>
      <c r="K279" s="43"/>
      <c r="L279" s="60"/>
      <c r="M279" s="43"/>
      <c r="N279" s="44"/>
    </row>
    <row r="280" spans="1:14" s="8" customFormat="1" ht="11.25" customHeight="1" x14ac:dyDescent="0.25">
      <c r="A280" s="12"/>
      <c r="B280" s="13"/>
      <c r="C280" s="14"/>
      <c r="D280" s="13"/>
      <c r="E280" s="13"/>
      <c r="F280" s="11"/>
      <c r="G280" s="16"/>
      <c r="H280" s="59"/>
      <c r="I280" s="59"/>
      <c r="J280" s="59"/>
      <c r="K280" s="43"/>
      <c r="L280" s="60"/>
      <c r="M280" s="43"/>
      <c r="N280" s="44"/>
    </row>
    <row r="281" spans="1:14" s="8" customFormat="1" ht="11.25" customHeight="1" x14ac:dyDescent="0.25">
      <c r="A281" s="12"/>
      <c r="B281" s="13"/>
      <c r="C281" s="14"/>
      <c r="D281" s="13"/>
      <c r="E281" s="13"/>
      <c r="F281" s="11"/>
      <c r="G281" s="16"/>
      <c r="H281" s="59"/>
      <c r="I281" s="59"/>
      <c r="J281" s="59"/>
      <c r="K281" s="43"/>
      <c r="L281" s="60"/>
      <c r="M281" s="43"/>
      <c r="N281" s="44"/>
    </row>
    <row r="282" spans="1:14" s="8" customFormat="1" ht="11.25" customHeight="1" x14ac:dyDescent="0.25">
      <c r="A282" s="12"/>
      <c r="B282" s="13"/>
      <c r="C282" s="14"/>
      <c r="D282" s="13"/>
      <c r="E282" s="13"/>
      <c r="F282" s="11"/>
      <c r="G282" s="16"/>
      <c r="H282" s="59"/>
      <c r="I282" s="59"/>
      <c r="J282" s="59"/>
      <c r="K282" s="43"/>
      <c r="L282" s="60"/>
      <c r="M282" s="43"/>
      <c r="N282" s="44"/>
    </row>
    <row r="283" spans="1:14" s="8" customFormat="1" ht="11.25" customHeight="1" x14ac:dyDescent="0.25">
      <c r="A283" s="12"/>
      <c r="B283" s="13"/>
      <c r="C283" s="14"/>
      <c r="D283" s="13"/>
      <c r="E283" s="13"/>
      <c r="F283" s="11"/>
      <c r="G283" s="16"/>
      <c r="H283" s="59"/>
      <c r="I283" s="59"/>
      <c r="J283" s="59"/>
      <c r="K283" s="43"/>
      <c r="L283" s="60"/>
      <c r="M283" s="43"/>
      <c r="N283" s="44"/>
    </row>
    <row r="284" spans="1:14" s="8" customFormat="1" ht="11.25" customHeight="1" x14ac:dyDescent="0.25">
      <c r="A284" s="12"/>
      <c r="B284" s="13"/>
      <c r="C284" s="14"/>
      <c r="D284" s="13"/>
      <c r="E284" s="13"/>
      <c r="F284" s="11"/>
      <c r="G284" s="16"/>
      <c r="H284" s="59"/>
      <c r="I284" s="59"/>
      <c r="J284" s="59"/>
      <c r="K284" s="43"/>
      <c r="L284" s="60"/>
      <c r="M284" s="43"/>
      <c r="N284" s="44"/>
    </row>
    <row r="285" spans="1:14" s="8" customFormat="1" ht="11.25" customHeight="1" x14ac:dyDescent="0.25">
      <c r="A285" s="12"/>
      <c r="B285" s="13"/>
      <c r="C285" s="14"/>
      <c r="D285" s="13"/>
      <c r="E285" s="13"/>
      <c r="F285" s="11"/>
      <c r="G285" s="16"/>
      <c r="H285" s="59"/>
      <c r="I285" s="59"/>
      <c r="J285" s="59"/>
      <c r="K285" s="43"/>
      <c r="L285" s="60"/>
      <c r="M285" s="43"/>
      <c r="N285" s="44"/>
    </row>
    <row r="286" spans="1:14" s="8" customFormat="1" ht="11.25" customHeight="1" x14ac:dyDescent="0.25">
      <c r="A286" s="12"/>
      <c r="B286" s="13"/>
      <c r="C286" s="14"/>
      <c r="D286" s="13"/>
      <c r="E286" s="13"/>
      <c r="F286" s="11"/>
      <c r="G286" s="16"/>
      <c r="H286" s="59"/>
      <c r="I286" s="59"/>
      <c r="J286" s="59"/>
      <c r="K286" s="43"/>
      <c r="L286" s="60"/>
      <c r="M286" s="43"/>
      <c r="N286" s="44"/>
    </row>
    <row r="287" spans="1:14" s="8" customFormat="1" ht="11.25" customHeight="1" x14ac:dyDescent="0.25">
      <c r="A287" s="12"/>
      <c r="B287" s="13"/>
      <c r="C287" s="14"/>
      <c r="D287" s="13"/>
      <c r="E287" s="13"/>
      <c r="F287" s="11"/>
      <c r="G287" s="16"/>
      <c r="H287" s="59"/>
      <c r="I287" s="59"/>
      <c r="J287" s="59"/>
      <c r="K287" s="43"/>
      <c r="L287" s="60"/>
      <c r="M287" s="43"/>
      <c r="N287" s="44"/>
    </row>
    <row r="288" spans="1:14" s="8" customFormat="1" ht="11.25" customHeight="1" x14ac:dyDescent="0.25">
      <c r="A288" s="12"/>
      <c r="B288" s="13"/>
      <c r="C288" s="14"/>
      <c r="D288" s="13"/>
      <c r="E288" s="13"/>
      <c r="F288" s="11"/>
      <c r="G288" s="16"/>
      <c r="H288" s="59"/>
      <c r="I288" s="59"/>
      <c r="J288" s="59"/>
      <c r="K288" s="43"/>
      <c r="L288" s="60"/>
      <c r="M288" s="43"/>
      <c r="N288" s="44"/>
    </row>
    <row r="289" spans="1:14" s="8" customFormat="1" ht="11.25" customHeight="1" x14ac:dyDescent="0.25">
      <c r="A289" s="12"/>
      <c r="B289" s="13"/>
      <c r="C289" s="14"/>
      <c r="D289" s="13"/>
      <c r="E289" s="13"/>
      <c r="F289" s="11"/>
      <c r="G289" s="16"/>
      <c r="H289" s="59"/>
      <c r="I289" s="59"/>
      <c r="J289" s="59"/>
      <c r="K289" s="43"/>
      <c r="L289" s="60"/>
      <c r="M289" s="43"/>
      <c r="N289" s="44"/>
    </row>
    <row r="290" spans="1:14" s="8" customFormat="1" ht="11.25" customHeight="1" x14ac:dyDescent="0.25">
      <c r="A290" s="12"/>
      <c r="B290" s="13"/>
      <c r="C290" s="14"/>
      <c r="D290" s="13"/>
      <c r="E290" s="13"/>
      <c r="F290" s="11"/>
      <c r="G290" s="16"/>
      <c r="H290" s="59"/>
      <c r="I290" s="59"/>
      <c r="J290" s="59"/>
      <c r="K290" s="43"/>
      <c r="L290" s="60"/>
      <c r="M290" s="43"/>
      <c r="N290" s="44"/>
    </row>
    <row r="291" spans="1:14" s="8" customFormat="1" ht="11.25" customHeight="1" x14ac:dyDescent="0.25">
      <c r="A291" s="12"/>
      <c r="B291" s="13"/>
      <c r="C291" s="14"/>
      <c r="D291" s="13"/>
      <c r="E291" s="13"/>
      <c r="F291" s="11"/>
      <c r="G291" s="16"/>
      <c r="H291" s="59"/>
      <c r="I291" s="59"/>
      <c r="J291" s="59"/>
      <c r="K291" s="43"/>
      <c r="L291" s="60"/>
      <c r="M291" s="43"/>
      <c r="N291" s="44"/>
    </row>
    <row r="292" spans="1:14" s="8" customFormat="1" ht="11.25" customHeight="1" x14ac:dyDescent="0.25">
      <c r="A292" s="12"/>
      <c r="B292" s="13"/>
      <c r="C292" s="14"/>
      <c r="D292" s="13"/>
      <c r="E292" s="13"/>
      <c r="F292" s="11"/>
      <c r="G292" s="16"/>
      <c r="H292" s="59"/>
      <c r="I292" s="59"/>
      <c r="J292" s="59"/>
      <c r="K292" s="43"/>
      <c r="L292" s="60"/>
      <c r="M292" s="43"/>
      <c r="N292" s="44"/>
    </row>
    <row r="293" spans="1:14" s="8" customFormat="1" ht="11.25" customHeight="1" x14ac:dyDescent="0.25">
      <c r="A293" s="12"/>
      <c r="B293" s="13"/>
      <c r="C293" s="14"/>
      <c r="D293" s="13"/>
      <c r="E293" s="13"/>
      <c r="F293" s="11"/>
      <c r="G293" s="16"/>
      <c r="H293" s="59"/>
      <c r="I293" s="59"/>
      <c r="J293" s="59"/>
      <c r="K293" s="43"/>
      <c r="L293" s="60"/>
      <c r="M293" s="43"/>
      <c r="N293" s="44"/>
    </row>
    <row r="294" spans="1:14" s="8" customFormat="1" ht="11.25" customHeight="1" x14ac:dyDescent="0.25">
      <c r="A294" s="12"/>
      <c r="B294" s="13"/>
      <c r="C294" s="14"/>
      <c r="D294" s="13"/>
      <c r="E294" s="13"/>
      <c r="F294" s="11"/>
      <c r="G294" s="16"/>
      <c r="H294" s="59"/>
      <c r="I294" s="59"/>
      <c r="J294" s="59"/>
      <c r="K294" s="43"/>
      <c r="L294" s="60"/>
      <c r="M294" s="43"/>
      <c r="N294" s="44"/>
    </row>
    <row r="295" spans="1:14" s="8" customFormat="1" ht="11.25" customHeight="1" x14ac:dyDescent="0.25">
      <c r="A295" s="12"/>
      <c r="B295" s="13"/>
      <c r="C295" s="14"/>
      <c r="D295" s="13"/>
      <c r="E295" s="13"/>
      <c r="F295" s="11"/>
      <c r="G295" s="16"/>
      <c r="H295" s="59"/>
      <c r="I295" s="59"/>
      <c r="J295" s="59"/>
      <c r="K295" s="43"/>
      <c r="L295" s="60"/>
      <c r="M295" s="43"/>
      <c r="N295" s="44"/>
    </row>
    <row r="296" spans="1:14" s="8" customFormat="1" ht="11.25" customHeight="1" x14ac:dyDescent="0.25">
      <c r="A296" s="12"/>
      <c r="B296" s="13"/>
      <c r="C296" s="14"/>
      <c r="D296" s="13"/>
      <c r="E296" s="13"/>
      <c r="F296" s="11"/>
      <c r="G296" s="16"/>
      <c r="H296" s="59"/>
      <c r="I296" s="59"/>
      <c r="J296" s="59"/>
      <c r="K296" s="43"/>
      <c r="L296" s="60"/>
      <c r="M296" s="43"/>
      <c r="N296" s="44"/>
    </row>
    <row r="297" spans="1:14" s="8" customFormat="1" ht="11.25" customHeight="1" x14ac:dyDescent="0.25">
      <c r="A297" s="12"/>
      <c r="B297" s="13"/>
      <c r="C297" s="14"/>
      <c r="D297" s="13"/>
      <c r="E297" s="13"/>
      <c r="F297" s="11"/>
      <c r="G297" s="16"/>
      <c r="H297" s="59"/>
      <c r="I297" s="59"/>
      <c r="J297" s="59"/>
      <c r="K297" s="43"/>
      <c r="L297" s="60"/>
      <c r="M297" s="43"/>
      <c r="N297" s="44"/>
    </row>
    <row r="298" spans="1:14" s="8" customFormat="1" ht="11.25" customHeight="1" x14ac:dyDescent="0.25">
      <c r="A298" s="12"/>
      <c r="B298" s="13"/>
      <c r="C298" s="14"/>
      <c r="D298" s="13"/>
      <c r="E298" s="13"/>
      <c r="F298" s="11"/>
      <c r="G298" s="16"/>
      <c r="H298" s="59"/>
      <c r="I298" s="59"/>
      <c r="J298" s="59"/>
      <c r="K298" s="43"/>
      <c r="L298" s="60"/>
      <c r="M298" s="43"/>
      <c r="N298" s="44"/>
    </row>
    <row r="299" spans="1:14" s="8" customFormat="1" ht="11.25" customHeight="1" x14ac:dyDescent="0.25">
      <c r="A299" s="12"/>
      <c r="B299" s="13"/>
      <c r="C299" s="14"/>
      <c r="D299" s="13"/>
      <c r="E299" s="13"/>
      <c r="F299" s="11"/>
      <c r="G299" s="16"/>
      <c r="H299" s="59"/>
      <c r="I299" s="59"/>
      <c r="J299" s="59"/>
      <c r="K299" s="43"/>
      <c r="L299" s="60"/>
      <c r="M299" s="43"/>
      <c r="N299" s="44"/>
    </row>
    <row r="300" spans="1:14" s="8" customFormat="1" ht="11.25" customHeight="1" x14ac:dyDescent="0.25">
      <c r="A300" s="12"/>
      <c r="B300" s="13"/>
      <c r="C300" s="14"/>
      <c r="D300" s="13"/>
      <c r="E300" s="13"/>
      <c r="F300" s="11"/>
      <c r="G300" s="16"/>
      <c r="H300" s="59"/>
      <c r="I300" s="59"/>
      <c r="J300" s="59"/>
      <c r="K300" s="43"/>
      <c r="L300" s="60"/>
      <c r="M300" s="43"/>
      <c r="N300" s="44"/>
    </row>
    <row r="301" spans="1:14" s="8" customFormat="1" ht="11.25" customHeight="1" x14ac:dyDescent="0.25">
      <c r="A301" s="12"/>
      <c r="B301" s="13"/>
      <c r="C301" s="14"/>
      <c r="D301" s="13"/>
      <c r="E301" s="13"/>
      <c r="F301" s="11"/>
      <c r="G301" s="16"/>
      <c r="H301" s="59"/>
      <c r="I301" s="59"/>
      <c r="J301" s="59"/>
      <c r="K301" s="43"/>
      <c r="L301" s="60"/>
      <c r="M301" s="43"/>
      <c r="N301" s="44"/>
    </row>
    <row r="302" spans="1:14" s="8" customFormat="1" ht="11.25" customHeight="1" x14ac:dyDescent="0.25">
      <c r="A302" s="12"/>
      <c r="B302" s="13"/>
      <c r="C302" s="14"/>
      <c r="D302" s="13"/>
      <c r="E302" s="13"/>
      <c r="F302" s="11"/>
      <c r="G302" s="16"/>
      <c r="H302" s="59"/>
      <c r="I302" s="59"/>
      <c r="J302" s="59"/>
      <c r="K302" s="43"/>
      <c r="L302" s="60"/>
      <c r="M302" s="43"/>
      <c r="N302" s="44"/>
    </row>
    <row r="303" spans="1:14" s="8" customFormat="1" ht="11.25" customHeight="1" x14ac:dyDescent="0.25">
      <c r="A303" s="12"/>
      <c r="B303" s="13"/>
      <c r="C303" s="14"/>
      <c r="D303" s="13"/>
      <c r="E303" s="13"/>
      <c r="F303" s="11"/>
      <c r="G303" s="16"/>
      <c r="H303" s="59"/>
      <c r="I303" s="59"/>
      <c r="J303" s="59"/>
      <c r="K303" s="43"/>
      <c r="L303" s="60"/>
      <c r="M303" s="43"/>
      <c r="N303" s="44"/>
    </row>
    <row r="304" spans="1:14" s="8" customFormat="1" ht="11.25" customHeight="1" x14ac:dyDescent="0.25">
      <c r="A304" s="12"/>
      <c r="B304" s="13"/>
      <c r="C304" s="14"/>
      <c r="D304" s="13"/>
      <c r="E304" s="13"/>
      <c r="F304" s="11"/>
      <c r="G304" s="16"/>
      <c r="H304" s="59"/>
      <c r="I304" s="59"/>
      <c r="J304" s="59"/>
      <c r="K304" s="43"/>
      <c r="L304" s="60"/>
      <c r="M304" s="43"/>
      <c r="N304" s="44"/>
    </row>
    <row r="305" spans="1:14" s="8" customFormat="1" ht="11.25" customHeight="1" x14ac:dyDescent="0.25">
      <c r="A305" s="12"/>
      <c r="B305" s="13"/>
      <c r="C305" s="14"/>
      <c r="D305" s="13"/>
      <c r="E305" s="13"/>
      <c r="F305" s="11"/>
      <c r="G305" s="16"/>
      <c r="H305" s="59"/>
      <c r="I305" s="59"/>
      <c r="J305" s="59"/>
      <c r="K305" s="43"/>
      <c r="L305" s="60"/>
      <c r="M305" s="43"/>
      <c r="N305" s="44"/>
    </row>
    <row r="306" spans="1:14" s="8" customFormat="1" ht="11.25" customHeight="1" x14ac:dyDescent="0.25">
      <c r="A306" s="12"/>
      <c r="B306" s="13"/>
      <c r="C306" s="14"/>
      <c r="D306" s="13"/>
      <c r="E306" s="13"/>
      <c r="F306" s="11"/>
      <c r="G306" s="16"/>
      <c r="H306" s="59"/>
      <c r="I306" s="59"/>
      <c r="J306" s="59"/>
      <c r="K306" s="43"/>
      <c r="L306" s="60"/>
      <c r="M306" s="43"/>
      <c r="N306" s="44"/>
    </row>
    <row r="307" spans="1:14" s="8" customFormat="1" ht="11.25" customHeight="1" x14ac:dyDescent="0.25">
      <c r="A307" s="12"/>
      <c r="B307" s="13"/>
      <c r="C307" s="14"/>
      <c r="D307" s="13"/>
      <c r="E307" s="13"/>
      <c r="F307" s="11"/>
      <c r="G307" s="16"/>
      <c r="H307" s="59"/>
      <c r="I307" s="59"/>
      <c r="J307" s="59"/>
      <c r="K307" s="43"/>
      <c r="L307" s="60"/>
      <c r="M307" s="43"/>
      <c r="N307" s="44"/>
    </row>
    <row r="308" spans="1:14" s="8" customFormat="1" ht="11.25" customHeight="1" x14ac:dyDescent="0.25">
      <c r="A308" s="12"/>
      <c r="B308" s="13"/>
      <c r="C308" s="14"/>
      <c r="D308" s="13"/>
      <c r="E308" s="13"/>
      <c r="F308" s="11"/>
      <c r="G308" s="16"/>
      <c r="H308" s="59"/>
      <c r="I308" s="59"/>
      <c r="J308" s="59"/>
      <c r="K308" s="43"/>
      <c r="L308" s="60"/>
      <c r="M308" s="43"/>
      <c r="N308" s="44"/>
    </row>
    <row r="309" spans="1:14" s="8" customFormat="1" ht="11.25" customHeight="1" x14ac:dyDescent="0.25">
      <c r="A309" s="12"/>
      <c r="B309" s="13"/>
      <c r="C309" s="14"/>
      <c r="D309" s="13"/>
      <c r="E309" s="13"/>
      <c r="F309" s="11"/>
      <c r="G309" s="16"/>
      <c r="H309" s="59"/>
      <c r="I309" s="59"/>
      <c r="J309" s="59"/>
      <c r="K309" s="43"/>
      <c r="L309" s="60"/>
      <c r="M309" s="43"/>
      <c r="N309" s="44"/>
    </row>
    <row r="310" spans="1:14" s="8" customFormat="1" ht="11.25" customHeight="1" x14ac:dyDescent="0.25">
      <c r="A310" s="12"/>
      <c r="B310" s="13"/>
      <c r="C310" s="14"/>
      <c r="D310" s="13"/>
      <c r="E310" s="13"/>
      <c r="F310" s="11"/>
      <c r="G310" s="16"/>
      <c r="H310" s="59"/>
      <c r="I310" s="59"/>
      <c r="J310" s="59"/>
      <c r="K310" s="43"/>
      <c r="L310" s="60"/>
      <c r="M310" s="43"/>
      <c r="N310" s="44"/>
    </row>
    <row r="311" spans="1:14" s="8" customFormat="1" ht="11.25" customHeight="1" x14ac:dyDescent="0.25">
      <c r="A311" s="12"/>
      <c r="B311" s="13"/>
      <c r="C311" s="14"/>
      <c r="D311" s="13"/>
      <c r="E311" s="13"/>
      <c r="F311" s="11"/>
      <c r="G311" s="16"/>
      <c r="H311" s="59"/>
      <c r="I311" s="59"/>
      <c r="J311" s="59"/>
      <c r="K311" s="43"/>
      <c r="L311" s="60"/>
      <c r="M311" s="43"/>
      <c r="N311" s="44"/>
    </row>
    <row r="312" spans="1:14" s="8" customFormat="1" ht="11.25" customHeight="1" x14ac:dyDescent="0.25">
      <c r="A312" s="12"/>
      <c r="B312" s="13"/>
      <c r="C312" s="14"/>
      <c r="D312" s="13"/>
      <c r="E312" s="13"/>
      <c r="F312" s="11"/>
      <c r="G312" s="16"/>
      <c r="H312" s="59"/>
      <c r="I312" s="59"/>
      <c r="J312" s="59"/>
      <c r="K312" s="43"/>
      <c r="L312" s="60"/>
      <c r="M312" s="43"/>
      <c r="N312" s="44"/>
    </row>
    <row r="313" spans="1:14" s="8" customFormat="1" ht="11.25" customHeight="1" x14ac:dyDescent="0.25">
      <c r="A313" s="12"/>
      <c r="B313" s="13"/>
      <c r="C313" s="14"/>
      <c r="D313" s="13"/>
      <c r="E313" s="13"/>
      <c r="F313" s="11"/>
      <c r="G313" s="16"/>
      <c r="H313" s="59"/>
      <c r="I313" s="59"/>
      <c r="J313" s="59"/>
      <c r="K313" s="43"/>
      <c r="L313" s="60"/>
      <c r="M313" s="43"/>
      <c r="N313" s="44"/>
    </row>
    <row r="314" spans="1:14" s="8" customFormat="1" ht="11.25" customHeight="1" x14ac:dyDescent="0.25">
      <c r="A314" s="12"/>
      <c r="B314" s="13"/>
      <c r="C314" s="14"/>
      <c r="D314" s="13"/>
      <c r="E314" s="13"/>
      <c r="F314" s="11"/>
      <c r="G314" s="16"/>
      <c r="H314" s="59"/>
      <c r="I314" s="59"/>
      <c r="J314" s="59"/>
      <c r="K314" s="43"/>
      <c r="L314" s="60"/>
      <c r="M314" s="43"/>
      <c r="N314" s="44"/>
    </row>
    <row r="315" spans="1:14" s="8" customFormat="1" ht="11.25" customHeight="1" x14ac:dyDescent="0.25">
      <c r="A315" s="12"/>
      <c r="B315" s="13"/>
      <c r="C315" s="14"/>
      <c r="D315" s="13"/>
      <c r="E315" s="13"/>
      <c r="F315" s="11"/>
      <c r="G315" s="16"/>
      <c r="H315" s="59"/>
      <c r="I315" s="59"/>
      <c r="J315" s="59"/>
      <c r="K315" s="43"/>
      <c r="L315" s="60"/>
      <c r="M315" s="43"/>
      <c r="N315" s="44"/>
    </row>
    <row r="316" spans="1:14" s="8" customFormat="1" ht="11.25" customHeight="1" x14ac:dyDescent="0.25">
      <c r="A316" s="12"/>
      <c r="B316" s="13"/>
      <c r="C316" s="14"/>
      <c r="D316" s="13"/>
      <c r="E316" s="13"/>
      <c r="F316" s="11"/>
      <c r="G316" s="16"/>
      <c r="H316" s="59"/>
      <c r="I316" s="59"/>
      <c r="J316" s="59"/>
      <c r="K316" s="43"/>
      <c r="L316" s="60"/>
      <c r="M316" s="43"/>
      <c r="N316" s="44"/>
    </row>
    <row r="317" spans="1:14" s="8" customFormat="1" ht="11.25" customHeight="1" x14ac:dyDescent="0.25">
      <c r="A317" s="12"/>
      <c r="B317" s="13"/>
      <c r="C317" s="14"/>
      <c r="D317" s="13"/>
      <c r="E317" s="13"/>
      <c r="F317" s="11"/>
      <c r="G317" s="16"/>
      <c r="H317" s="59"/>
      <c r="I317" s="59"/>
      <c r="J317" s="59"/>
      <c r="K317" s="43"/>
      <c r="L317" s="60"/>
      <c r="M317" s="43"/>
      <c r="N317" s="44"/>
    </row>
    <row r="318" spans="1:14" s="8" customFormat="1" ht="11.25" customHeight="1" x14ac:dyDescent="0.25">
      <c r="A318" s="12"/>
      <c r="B318" s="13"/>
      <c r="C318" s="14"/>
      <c r="D318" s="13"/>
      <c r="E318" s="13"/>
      <c r="F318" s="11"/>
      <c r="G318" s="16"/>
      <c r="H318" s="59"/>
      <c r="I318" s="59"/>
      <c r="J318" s="59"/>
      <c r="K318" s="43"/>
      <c r="L318" s="60"/>
      <c r="M318" s="43"/>
      <c r="N318" s="44"/>
    </row>
    <row r="319" spans="1:14" s="8" customFormat="1" ht="11.25" customHeight="1" x14ac:dyDescent="0.25">
      <c r="A319" s="12"/>
      <c r="B319" s="13"/>
      <c r="C319" s="14"/>
      <c r="D319" s="13"/>
      <c r="E319" s="13"/>
      <c r="F319" s="11"/>
      <c r="G319" s="16"/>
      <c r="H319" s="59"/>
      <c r="I319" s="59"/>
      <c r="J319" s="59"/>
      <c r="K319" s="43"/>
      <c r="L319" s="60"/>
      <c r="M319" s="43"/>
      <c r="N319" s="44"/>
    </row>
    <row r="320" spans="1:14" s="8" customFormat="1" ht="11.25" customHeight="1" x14ac:dyDescent="0.25">
      <c r="A320" s="12"/>
      <c r="B320" s="13"/>
      <c r="C320" s="14"/>
      <c r="D320" s="13"/>
      <c r="E320" s="13"/>
      <c r="F320" s="11"/>
      <c r="G320" s="16"/>
      <c r="H320" s="59"/>
      <c r="I320" s="59"/>
      <c r="J320" s="59"/>
      <c r="K320" s="43"/>
      <c r="L320" s="60"/>
      <c r="M320" s="43"/>
      <c r="N320" s="44"/>
    </row>
    <row r="321" spans="1:14" s="8" customFormat="1" ht="11.25" customHeight="1" x14ac:dyDescent="0.25">
      <c r="A321" s="12"/>
      <c r="B321" s="13"/>
      <c r="C321" s="14"/>
      <c r="D321" s="13"/>
      <c r="E321" s="13"/>
      <c r="F321" s="11"/>
      <c r="G321" s="16"/>
      <c r="H321" s="59"/>
      <c r="I321" s="59"/>
      <c r="J321" s="59"/>
      <c r="K321" s="43"/>
      <c r="L321" s="60"/>
      <c r="M321" s="43"/>
      <c r="N321" s="44"/>
    </row>
    <row r="322" spans="1:14" s="8" customFormat="1" ht="11.25" customHeight="1" x14ac:dyDescent="0.25">
      <c r="A322" s="12"/>
      <c r="B322" s="13"/>
      <c r="C322" s="14"/>
      <c r="D322" s="13"/>
      <c r="E322" s="13"/>
      <c r="F322" s="11"/>
      <c r="G322" s="16"/>
      <c r="H322" s="59"/>
      <c r="I322" s="59"/>
      <c r="J322" s="59"/>
      <c r="K322" s="43"/>
      <c r="L322" s="60"/>
      <c r="M322" s="43"/>
      <c r="N322" s="44"/>
    </row>
    <row r="323" spans="1:14" s="8" customFormat="1" ht="11.25" customHeight="1" x14ac:dyDescent="0.25">
      <c r="A323" s="12"/>
      <c r="B323" s="13"/>
      <c r="C323" s="14"/>
      <c r="D323" s="13"/>
      <c r="E323" s="13"/>
      <c r="F323" s="11"/>
      <c r="G323" s="16"/>
      <c r="H323" s="59"/>
      <c r="I323" s="59"/>
      <c r="J323" s="59"/>
      <c r="K323" s="43"/>
      <c r="L323" s="60"/>
      <c r="M323" s="43"/>
      <c r="N323" s="44"/>
    </row>
    <row r="324" spans="1:14" s="8" customFormat="1" ht="11.25" customHeight="1" x14ac:dyDescent="0.25">
      <c r="A324" s="12"/>
      <c r="B324" s="13"/>
      <c r="C324" s="14"/>
      <c r="D324" s="13"/>
      <c r="E324" s="13"/>
      <c r="F324" s="11"/>
      <c r="G324" s="16"/>
      <c r="H324" s="59"/>
      <c r="I324" s="59"/>
      <c r="J324" s="59"/>
      <c r="K324" s="43"/>
      <c r="L324" s="60"/>
      <c r="M324" s="43"/>
      <c r="N324" s="44"/>
    </row>
    <row r="325" spans="1:14" s="8" customFormat="1" ht="11.25" customHeight="1" x14ac:dyDescent="0.25">
      <c r="A325" s="12"/>
      <c r="B325" s="13"/>
      <c r="C325" s="14"/>
      <c r="D325" s="13"/>
      <c r="E325" s="13"/>
      <c r="F325" s="11"/>
      <c r="G325" s="16"/>
      <c r="H325" s="59"/>
      <c r="I325" s="59"/>
      <c r="J325" s="59"/>
      <c r="K325" s="43"/>
      <c r="L325" s="60"/>
      <c r="M325" s="43"/>
      <c r="N325" s="44"/>
    </row>
    <row r="326" spans="1:14" s="8" customFormat="1" ht="11.25" customHeight="1" x14ac:dyDescent="0.25">
      <c r="A326" s="12"/>
      <c r="B326" s="13"/>
      <c r="C326" s="14"/>
      <c r="D326" s="13"/>
      <c r="E326" s="13"/>
      <c r="F326" s="11"/>
      <c r="G326" s="16"/>
      <c r="H326" s="59"/>
      <c r="I326" s="59"/>
      <c r="J326" s="59"/>
      <c r="K326" s="43"/>
      <c r="L326" s="60"/>
      <c r="M326" s="43"/>
      <c r="N326" s="44"/>
    </row>
    <row r="327" spans="1:14" s="8" customFormat="1" ht="11.25" customHeight="1" x14ac:dyDescent="0.25">
      <c r="A327" s="12"/>
      <c r="B327" s="13"/>
      <c r="C327" s="14"/>
      <c r="D327" s="13"/>
      <c r="E327" s="13"/>
      <c r="F327" s="11"/>
      <c r="G327" s="16"/>
      <c r="H327" s="59"/>
      <c r="I327" s="59"/>
      <c r="J327" s="59"/>
      <c r="K327" s="43"/>
      <c r="L327" s="60"/>
      <c r="M327" s="43"/>
      <c r="N327" s="44"/>
    </row>
    <row r="328" spans="1:14" s="8" customFormat="1" ht="11.25" customHeight="1" x14ac:dyDescent="0.25">
      <c r="A328" s="12"/>
      <c r="B328" s="13"/>
      <c r="C328" s="14"/>
      <c r="D328" s="13"/>
      <c r="E328" s="13"/>
      <c r="F328" s="11"/>
      <c r="G328" s="16"/>
      <c r="H328" s="59"/>
      <c r="I328" s="59"/>
      <c r="J328" s="59"/>
      <c r="K328" s="43"/>
      <c r="L328" s="60"/>
      <c r="M328" s="43"/>
      <c r="N328" s="44"/>
    </row>
    <row r="329" spans="1:14" s="8" customFormat="1" ht="11.25" customHeight="1" x14ac:dyDescent="0.25">
      <c r="A329" s="12"/>
      <c r="B329" s="13"/>
      <c r="C329" s="14"/>
      <c r="D329" s="13"/>
      <c r="E329" s="13"/>
      <c r="F329" s="11"/>
      <c r="G329" s="16"/>
      <c r="H329" s="59"/>
      <c r="I329" s="59"/>
      <c r="J329" s="59"/>
      <c r="K329" s="43"/>
      <c r="L329" s="60"/>
      <c r="M329" s="43"/>
      <c r="N329" s="44"/>
    </row>
    <row r="330" spans="1:14" s="8" customFormat="1" ht="11.25" customHeight="1" x14ac:dyDescent="0.25">
      <c r="A330" s="12"/>
      <c r="B330" s="13"/>
      <c r="C330" s="14"/>
      <c r="D330" s="13"/>
      <c r="E330" s="13"/>
      <c r="F330" s="11"/>
      <c r="G330" s="16"/>
      <c r="H330" s="59"/>
      <c r="I330" s="59"/>
      <c r="J330" s="59"/>
      <c r="K330" s="43"/>
      <c r="L330" s="60"/>
      <c r="M330" s="43"/>
      <c r="N330" s="44"/>
    </row>
    <row r="331" spans="1:14" s="8" customFormat="1" ht="11.25" customHeight="1" x14ac:dyDescent="0.25">
      <c r="A331" s="12"/>
      <c r="B331" s="13"/>
      <c r="C331" s="14"/>
      <c r="D331" s="13"/>
      <c r="E331" s="13"/>
      <c r="F331" s="11"/>
      <c r="G331" s="16"/>
      <c r="H331" s="59"/>
      <c r="I331" s="59"/>
      <c r="J331" s="59"/>
      <c r="K331" s="43"/>
      <c r="L331" s="60"/>
      <c r="M331" s="43"/>
      <c r="N331" s="44"/>
    </row>
    <row r="332" spans="1:14" s="8" customFormat="1" ht="11.25" customHeight="1" x14ac:dyDescent="0.25">
      <c r="A332" s="12"/>
      <c r="B332" s="13"/>
      <c r="C332" s="14"/>
      <c r="D332" s="13"/>
      <c r="E332" s="13"/>
      <c r="F332" s="11"/>
      <c r="G332" s="16"/>
      <c r="H332" s="59"/>
      <c r="I332" s="59"/>
      <c r="J332" s="59"/>
      <c r="K332" s="43"/>
      <c r="L332" s="60"/>
      <c r="M332" s="43"/>
      <c r="N332" s="44"/>
    </row>
    <row r="333" spans="1:14" s="8" customFormat="1" ht="11.25" customHeight="1" x14ac:dyDescent="0.25">
      <c r="A333" s="12"/>
      <c r="B333" s="13"/>
      <c r="C333" s="14"/>
      <c r="D333" s="13"/>
      <c r="E333" s="13"/>
      <c r="F333" s="11"/>
      <c r="G333" s="16"/>
      <c r="H333" s="59"/>
      <c r="I333" s="59"/>
      <c r="J333" s="59"/>
      <c r="K333" s="43"/>
      <c r="L333" s="60"/>
      <c r="M333" s="43"/>
      <c r="N333" s="44"/>
    </row>
    <row r="334" spans="1:14" s="8" customFormat="1" ht="11.25" customHeight="1" x14ac:dyDescent="0.25">
      <c r="A334" s="12"/>
      <c r="B334" s="13"/>
      <c r="C334" s="14"/>
      <c r="D334" s="13"/>
      <c r="E334" s="13"/>
      <c r="F334" s="11"/>
      <c r="G334" s="16"/>
      <c r="H334" s="59"/>
      <c r="I334" s="59"/>
      <c r="J334" s="59"/>
      <c r="K334" s="43"/>
      <c r="L334" s="60"/>
      <c r="M334" s="43"/>
      <c r="N334" s="44"/>
    </row>
    <row r="335" spans="1:14" s="8" customFormat="1" ht="11.25" customHeight="1" x14ac:dyDescent="0.25">
      <c r="A335" s="12"/>
      <c r="B335" s="13"/>
      <c r="C335" s="14"/>
      <c r="D335" s="13"/>
      <c r="E335" s="13"/>
      <c r="F335" s="11"/>
      <c r="G335" s="16"/>
      <c r="H335" s="59"/>
      <c r="I335" s="59"/>
      <c r="J335" s="59"/>
      <c r="K335" s="43"/>
      <c r="L335" s="60"/>
      <c r="M335" s="43"/>
      <c r="N335" s="44"/>
    </row>
    <row r="336" spans="1:14" s="8" customFormat="1" ht="11.25" customHeight="1" x14ac:dyDescent="0.25">
      <c r="A336" s="12"/>
      <c r="B336" s="13"/>
      <c r="C336" s="14"/>
      <c r="D336" s="13"/>
      <c r="E336" s="13"/>
      <c r="F336" s="11"/>
      <c r="G336" s="16"/>
      <c r="H336" s="59"/>
      <c r="I336" s="59"/>
      <c r="J336" s="59"/>
      <c r="K336" s="43"/>
      <c r="L336" s="60"/>
      <c r="M336" s="43"/>
      <c r="N336" s="44"/>
    </row>
    <row r="337" spans="1:14" s="8" customFormat="1" ht="11.25" customHeight="1" x14ac:dyDescent="0.25">
      <c r="A337" s="12"/>
      <c r="B337" s="13"/>
      <c r="C337" s="14"/>
      <c r="D337" s="13"/>
      <c r="E337" s="13"/>
      <c r="F337" s="11"/>
      <c r="G337" s="16"/>
      <c r="H337" s="59"/>
      <c r="I337" s="59"/>
      <c r="J337" s="59"/>
      <c r="K337" s="43"/>
      <c r="L337" s="60"/>
      <c r="M337" s="43"/>
      <c r="N337" s="44"/>
    </row>
    <row r="338" spans="1:14" s="8" customFormat="1" ht="11.25" customHeight="1" x14ac:dyDescent="0.25">
      <c r="A338" s="12"/>
      <c r="B338" s="13"/>
      <c r="C338" s="14"/>
      <c r="D338" s="13"/>
      <c r="E338" s="13"/>
      <c r="F338" s="11"/>
      <c r="G338" s="16"/>
      <c r="H338" s="59"/>
      <c r="I338" s="59"/>
      <c r="J338" s="59"/>
      <c r="K338" s="43"/>
      <c r="L338" s="60"/>
      <c r="M338" s="43"/>
      <c r="N338" s="44"/>
    </row>
    <row r="339" spans="1:14" s="8" customFormat="1" ht="11.25" customHeight="1" x14ac:dyDescent="0.25">
      <c r="A339" s="12"/>
      <c r="B339" s="13"/>
      <c r="C339" s="14"/>
      <c r="D339" s="13"/>
      <c r="E339" s="13"/>
      <c r="F339" s="11"/>
      <c r="G339" s="16"/>
      <c r="H339" s="59"/>
      <c r="I339" s="59"/>
      <c r="J339" s="59"/>
      <c r="K339" s="43"/>
      <c r="L339" s="60"/>
      <c r="M339" s="43"/>
      <c r="N339" s="44"/>
    </row>
    <row r="340" spans="1:14" s="8" customFormat="1" ht="11.25" customHeight="1" x14ac:dyDescent="0.25">
      <c r="A340" s="12"/>
      <c r="B340" s="13"/>
      <c r="C340" s="14"/>
      <c r="D340" s="13"/>
      <c r="E340" s="13"/>
      <c r="F340" s="11"/>
      <c r="G340" s="16"/>
      <c r="H340" s="59"/>
      <c r="I340" s="59"/>
      <c r="J340" s="59"/>
      <c r="K340" s="43"/>
      <c r="L340" s="60"/>
      <c r="M340" s="43"/>
      <c r="N340" s="44"/>
    </row>
    <row r="341" spans="1:14" s="8" customFormat="1" ht="11.25" customHeight="1" x14ac:dyDescent="0.25">
      <c r="A341" s="12"/>
      <c r="B341" s="13"/>
      <c r="C341" s="14"/>
      <c r="D341" s="13"/>
      <c r="E341" s="13"/>
      <c r="F341" s="11"/>
      <c r="G341" s="16"/>
      <c r="H341" s="59"/>
      <c r="I341" s="59"/>
      <c r="J341" s="59"/>
      <c r="K341" s="43"/>
      <c r="L341" s="60"/>
      <c r="M341" s="43"/>
      <c r="N341" s="44"/>
    </row>
    <row r="342" spans="1:14" s="8" customFormat="1" ht="11.25" customHeight="1" x14ac:dyDescent="0.25">
      <c r="A342" s="12"/>
      <c r="B342" s="13"/>
      <c r="C342" s="14"/>
      <c r="D342" s="13"/>
      <c r="E342" s="13"/>
      <c r="F342" s="11"/>
      <c r="G342" s="16"/>
      <c r="H342" s="59"/>
      <c r="I342" s="59"/>
      <c r="J342" s="59"/>
      <c r="K342" s="43"/>
      <c r="L342" s="60"/>
      <c r="M342" s="43"/>
      <c r="N342" s="44"/>
    </row>
    <row r="343" spans="1:14" s="8" customFormat="1" ht="11.25" customHeight="1" x14ac:dyDescent="0.25">
      <c r="A343" s="12"/>
      <c r="B343" s="13"/>
      <c r="C343" s="14"/>
      <c r="D343" s="13"/>
      <c r="E343" s="13"/>
      <c r="F343" s="11"/>
      <c r="G343" s="16"/>
      <c r="H343" s="59"/>
      <c r="I343" s="59"/>
      <c r="J343" s="59"/>
      <c r="K343" s="43"/>
      <c r="L343" s="60"/>
      <c r="M343" s="43"/>
      <c r="N343" s="44"/>
    </row>
    <row r="344" spans="1:14" s="8" customFormat="1" ht="11.25" customHeight="1" x14ac:dyDescent="0.25">
      <c r="A344" s="12"/>
      <c r="B344" s="13"/>
      <c r="C344" s="14"/>
      <c r="D344" s="13"/>
      <c r="E344" s="13"/>
      <c r="F344" s="11"/>
      <c r="G344" s="16"/>
      <c r="H344" s="59"/>
      <c r="I344" s="59"/>
      <c r="J344" s="59"/>
      <c r="K344" s="43"/>
      <c r="L344" s="60"/>
      <c r="M344" s="43"/>
      <c r="N344" s="44"/>
    </row>
    <row r="345" spans="1:14" s="8" customFormat="1" ht="11.25" customHeight="1" x14ac:dyDescent="0.25">
      <c r="A345" s="12"/>
      <c r="B345" s="13"/>
      <c r="C345" s="14"/>
      <c r="D345" s="13"/>
      <c r="E345" s="13"/>
      <c r="F345" s="11"/>
      <c r="G345" s="16"/>
      <c r="H345" s="59"/>
      <c r="I345" s="59"/>
      <c r="J345" s="59"/>
      <c r="K345" s="43"/>
      <c r="L345" s="60"/>
      <c r="M345" s="43"/>
      <c r="N345" s="44"/>
    </row>
    <row r="346" spans="1:14" s="8" customFormat="1" ht="11.25" customHeight="1" x14ac:dyDescent="0.25">
      <c r="A346" s="12"/>
      <c r="B346" s="13"/>
      <c r="C346" s="14"/>
      <c r="D346" s="13"/>
      <c r="E346" s="13"/>
      <c r="F346" s="11"/>
      <c r="G346" s="16"/>
      <c r="H346" s="59"/>
      <c r="I346" s="59"/>
      <c r="J346" s="59"/>
      <c r="K346" s="43"/>
      <c r="L346" s="60"/>
      <c r="M346" s="43"/>
      <c r="N346" s="44"/>
    </row>
    <row r="347" spans="1:14" s="8" customFormat="1" ht="11.25" customHeight="1" x14ac:dyDescent="0.25">
      <c r="A347" s="12"/>
      <c r="B347" s="13"/>
      <c r="C347" s="14"/>
      <c r="D347" s="13"/>
      <c r="E347" s="13"/>
      <c r="F347" s="11"/>
      <c r="G347" s="16"/>
      <c r="H347" s="59"/>
      <c r="I347" s="59"/>
      <c r="J347" s="59"/>
      <c r="K347" s="43"/>
      <c r="L347" s="60"/>
      <c r="M347" s="43"/>
      <c r="N347" s="44"/>
    </row>
    <row r="348" spans="1:14" s="8" customFormat="1" ht="11.25" customHeight="1" x14ac:dyDescent="0.25">
      <c r="A348" s="12"/>
      <c r="B348" s="13"/>
      <c r="C348" s="14"/>
      <c r="D348" s="13"/>
      <c r="E348" s="13"/>
      <c r="F348" s="11"/>
      <c r="G348" s="16"/>
      <c r="H348" s="59"/>
      <c r="I348" s="59"/>
      <c r="J348" s="59"/>
      <c r="K348" s="43"/>
      <c r="L348" s="60"/>
      <c r="M348" s="43"/>
      <c r="N348" s="44"/>
    </row>
    <row r="349" spans="1:14" s="8" customFormat="1" ht="11.25" customHeight="1" x14ac:dyDescent="0.25">
      <c r="A349" s="12"/>
      <c r="B349" s="13"/>
      <c r="C349" s="14"/>
      <c r="D349" s="13"/>
      <c r="E349" s="13"/>
      <c r="F349" s="11"/>
      <c r="G349" s="16"/>
      <c r="H349" s="59"/>
      <c r="I349" s="59"/>
      <c r="J349" s="59"/>
      <c r="K349" s="43"/>
      <c r="L349" s="60"/>
      <c r="M349" s="43"/>
      <c r="N349" s="44"/>
    </row>
    <row r="350" spans="1:14" s="8" customFormat="1" ht="11.25" customHeight="1" x14ac:dyDescent="0.25">
      <c r="A350" s="12"/>
      <c r="B350" s="13"/>
      <c r="C350" s="14"/>
      <c r="D350" s="13"/>
      <c r="E350" s="13"/>
      <c r="F350" s="11"/>
      <c r="G350" s="16"/>
      <c r="H350" s="59"/>
      <c r="I350" s="59"/>
      <c r="J350" s="59"/>
      <c r="K350" s="43"/>
      <c r="L350" s="60"/>
      <c r="M350" s="43"/>
      <c r="N350" s="44"/>
    </row>
    <row r="351" spans="1:14" s="8" customFormat="1" ht="11.25" customHeight="1" x14ac:dyDescent="0.25">
      <c r="A351" s="12"/>
      <c r="B351" s="13"/>
      <c r="C351" s="14"/>
      <c r="D351" s="13"/>
      <c r="E351" s="13"/>
      <c r="F351" s="11"/>
      <c r="G351" s="16"/>
      <c r="H351" s="59"/>
      <c r="I351" s="59"/>
      <c r="J351" s="59"/>
      <c r="K351" s="43"/>
      <c r="L351" s="60"/>
      <c r="M351" s="43"/>
      <c r="N351" s="44"/>
    </row>
    <row r="352" spans="1:14" s="8" customFormat="1" ht="11.25" customHeight="1" x14ac:dyDescent="0.25">
      <c r="A352" s="12"/>
      <c r="B352" s="13"/>
      <c r="C352" s="14"/>
      <c r="D352" s="13"/>
      <c r="E352" s="13"/>
      <c r="F352" s="11"/>
      <c r="G352" s="16"/>
      <c r="H352" s="59"/>
      <c r="I352" s="59"/>
      <c r="J352" s="59"/>
      <c r="K352" s="43"/>
      <c r="L352" s="60"/>
      <c r="M352" s="43"/>
      <c r="N352" s="44"/>
    </row>
    <row r="353" spans="1:14" s="8" customFormat="1" ht="11.25" customHeight="1" x14ac:dyDescent="0.25">
      <c r="A353" s="12"/>
      <c r="B353" s="13"/>
      <c r="C353" s="14"/>
      <c r="D353" s="13"/>
      <c r="E353" s="13"/>
      <c r="F353" s="11"/>
      <c r="G353" s="16"/>
      <c r="H353" s="59"/>
      <c r="I353" s="59"/>
      <c r="J353" s="59"/>
      <c r="K353" s="43"/>
      <c r="L353" s="60"/>
      <c r="M353" s="43"/>
      <c r="N353" s="44"/>
    </row>
    <row r="354" spans="1:14" s="8" customFormat="1" ht="11.25" customHeight="1" x14ac:dyDescent="0.25">
      <c r="A354" s="12"/>
      <c r="B354" s="13"/>
      <c r="C354" s="14"/>
      <c r="D354" s="13"/>
      <c r="E354" s="13"/>
      <c r="F354" s="11"/>
      <c r="G354" s="16"/>
      <c r="H354" s="59"/>
      <c r="I354" s="59"/>
      <c r="J354" s="59"/>
      <c r="K354" s="43"/>
      <c r="L354" s="60"/>
      <c r="M354" s="43"/>
      <c r="N354" s="44"/>
    </row>
    <row r="355" spans="1:14" s="8" customFormat="1" ht="11.25" customHeight="1" x14ac:dyDescent="0.25">
      <c r="A355" s="12"/>
      <c r="B355" s="13"/>
      <c r="C355" s="14"/>
      <c r="D355" s="13"/>
      <c r="E355" s="13"/>
      <c r="F355" s="11"/>
      <c r="G355" s="16"/>
      <c r="H355" s="59"/>
      <c r="I355" s="59"/>
      <c r="J355" s="59"/>
      <c r="K355" s="43"/>
      <c r="L355" s="60"/>
      <c r="M355" s="43"/>
      <c r="N355" s="44"/>
    </row>
    <row r="356" spans="1:14" s="8" customFormat="1" ht="11.25" customHeight="1" x14ac:dyDescent="0.25">
      <c r="A356" s="12"/>
      <c r="B356" s="13"/>
      <c r="C356" s="14"/>
      <c r="D356" s="13"/>
      <c r="E356" s="13"/>
      <c r="F356" s="11"/>
      <c r="G356" s="16"/>
      <c r="H356" s="59"/>
      <c r="I356" s="59"/>
      <c r="J356" s="59"/>
      <c r="K356" s="43"/>
      <c r="L356" s="60"/>
      <c r="M356" s="43"/>
      <c r="N356" s="44"/>
    </row>
    <row r="357" spans="1:14" s="8" customFormat="1" ht="11.25" customHeight="1" x14ac:dyDescent="0.25">
      <c r="A357" s="12"/>
      <c r="B357" s="13"/>
      <c r="C357" s="14"/>
      <c r="D357" s="13"/>
      <c r="E357" s="13"/>
      <c r="F357" s="11"/>
      <c r="G357" s="16"/>
      <c r="H357" s="59"/>
      <c r="I357" s="59"/>
      <c r="J357" s="59"/>
      <c r="K357" s="43"/>
      <c r="L357" s="60"/>
      <c r="M357" s="43"/>
      <c r="N357" s="44"/>
    </row>
    <row r="358" spans="1:14" s="8" customFormat="1" ht="11.25" customHeight="1" x14ac:dyDescent="0.25">
      <c r="A358" s="12"/>
      <c r="B358" s="13"/>
      <c r="C358" s="14"/>
      <c r="D358" s="13"/>
      <c r="E358" s="13"/>
      <c r="F358" s="11"/>
      <c r="G358" s="16"/>
      <c r="H358" s="59"/>
      <c r="I358" s="59"/>
      <c r="J358" s="59"/>
      <c r="K358" s="43"/>
      <c r="L358" s="60"/>
      <c r="M358" s="43"/>
      <c r="N358" s="44"/>
    </row>
    <row r="359" spans="1:14" s="8" customFormat="1" ht="11.25" customHeight="1" x14ac:dyDescent="0.25">
      <c r="A359" s="12"/>
      <c r="B359" s="13"/>
      <c r="C359" s="14"/>
      <c r="D359" s="13"/>
      <c r="E359" s="13"/>
      <c r="F359" s="11"/>
      <c r="G359" s="16"/>
      <c r="H359" s="59"/>
      <c r="I359" s="59"/>
      <c r="J359" s="59"/>
      <c r="K359" s="43"/>
      <c r="L359" s="60"/>
      <c r="M359" s="43"/>
      <c r="N359" s="44"/>
    </row>
    <row r="360" spans="1:14" s="8" customFormat="1" ht="11.25" customHeight="1" x14ac:dyDescent="0.25">
      <c r="A360" s="12"/>
      <c r="B360" s="13"/>
      <c r="C360" s="14"/>
      <c r="D360" s="13"/>
      <c r="E360" s="13"/>
      <c r="F360" s="11"/>
      <c r="G360" s="16"/>
      <c r="H360" s="59"/>
      <c r="I360" s="59"/>
      <c r="J360" s="59"/>
      <c r="K360" s="43"/>
      <c r="L360" s="60"/>
      <c r="M360" s="43"/>
      <c r="N360" s="44"/>
    </row>
    <row r="361" spans="1:14" s="8" customFormat="1" ht="11.25" customHeight="1" x14ac:dyDescent="0.25">
      <c r="A361" s="12"/>
      <c r="B361" s="13"/>
      <c r="C361" s="14"/>
      <c r="D361" s="13"/>
      <c r="E361" s="13"/>
      <c r="F361" s="11"/>
      <c r="G361" s="16"/>
      <c r="H361" s="59"/>
      <c r="I361" s="59"/>
      <c r="J361" s="59"/>
      <c r="K361" s="43"/>
      <c r="L361" s="60"/>
      <c r="M361" s="43"/>
      <c r="N361" s="44"/>
    </row>
    <row r="362" spans="1:14" s="8" customFormat="1" ht="11.25" customHeight="1" x14ac:dyDescent="0.25">
      <c r="A362" s="12"/>
      <c r="B362" s="13"/>
      <c r="C362" s="14"/>
      <c r="D362" s="13"/>
      <c r="E362" s="13"/>
      <c r="F362" s="11"/>
      <c r="G362" s="16"/>
      <c r="H362" s="59"/>
      <c r="I362" s="59"/>
      <c r="J362" s="59"/>
      <c r="K362" s="43"/>
      <c r="L362" s="60"/>
      <c r="M362" s="43"/>
      <c r="N362" s="44"/>
    </row>
    <row r="363" spans="1:14" s="8" customFormat="1" ht="11.25" customHeight="1" x14ac:dyDescent="0.25">
      <c r="A363" s="12"/>
      <c r="B363" s="13"/>
      <c r="C363" s="14"/>
      <c r="D363" s="13"/>
      <c r="E363" s="13"/>
      <c r="F363" s="11"/>
      <c r="G363" s="16"/>
      <c r="H363" s="59"/>
      <c r="I363" s="59"/>
      <c r="J363" s="59"/>
      <c r="K363" s="43"/>
      <c r="L363" s="60"/>
      <c r="M363" s="43"/>
      <c r="N363" s="44"/>
    </row>
    <row r="364" spans="1:14" s="8" customFormat="1" ht="11.25" customHeight="1" x14ac:dyDescent="0.25">
      <c r="A364" s="12"/>
      <c r="B364" s="13"/>
      <c r="C364" s="14"/>
      <c r="D364" s="13"/>
      <c r="E364" s="13"/>
      <c r="F364" s="11"/>
      <c r="G364" s="16"/>
      <c r="H364" s="59"/>
      <c r="I364" s="59"/>
      <c r="J364" s="59"/>
      <c r="K364" s="43"/>
      <c r="L364" s="60"/>
      <c r="M364" s="43"/>
      <c r="N364" s="44"/>
    </row>
    <row r="365" spans="1:14" s="8" customFormat="1" ht="11.25" customHeight="1" x14ac:dyDescent="0.25">
      <c r="A365" s="12"/>
      <c r="B365" s="13"/>
      <c r="C365" s="14"/>
      <c r="D365" s="13"/>
      <c r="E365" s="13"/>
      <c r="F365" s="11"/>
      <c r="G365" s="16"/>
      <c r="H365" s="59"/>
      <c r="I365" s="59"/>
      <c r="J365" s="59"/>
      <c r="K365" s="43"/>
      <c r="L365" s="60"/>
      <c r="M365" s="43"/>
      <c r="N365" s="44"/>
    </row>
    <row r="366" spans="1:14" s="8" customFormat="1" ht="11.25" customHeight="1" x14ac:dyDescent="0.25">
      <c r="A366" s="12"/>
      <c r="B366" s="13"/>
      <c r="C366" s="14"/>
      <c r="D366" s="13"/>
      <c r="E366" s="13"/>
      <c r="F366" s="11"/>
      <c r="G366" s="16"/>
      <c r="H366" s="59"/>
      <c r="I366" s="59"/>
      <c r="J366" s="59"/>
      <c r="K366" s="43"/>
      <c r="L366" s="60"/>
      <c r="M366" s="43"/>
      <c r="N366" s="44"/>
    </row>
    <row r="367" spans="1:14" s="8" customFormat="1" ht="11.25" customHeight="1" x14ac:dyDescent="0.25">
      <c r="A367" s="12"/>
      <c r="B367" s="13"/>
      <c r="C367" s="14"/>
      <c r="D367" s="13"/>
      <c r="E367" s="13"/>
      <c r="F367" s="11"/>
      <c r="G367" s="16"/>
      <c r="H367" s="59"/>
      <c r="I367" s="59"/>
      <c r="J367" s="59"/>
      <c r="K367" s="43"/>
      <c r="L367" s="60"/>
      <c r="M367" s="43"/>
      <c r="N367" s="44"/>
    </row>
    <row r="368" spans="1:14" s="8" customFormat="1" ht="11.25" customHeight="1" x14ac:dyDescent="0.25">
      <c r="A368" s="12"/>
      <c r="B368" s="13"/>
      <c r="C368" s="14"/>
      <c r="D368" s="13"/>
      <c r="E368" s="13"/>
      <c r="F368" s="11"/>
      <c r="G368" s="16"/>
      <c r="H368" s="59"/>
      <c r="I368" s="59"/>
      <c r="J368" s="59"/>
      <c r="K368" s="43"/>
      <c r="L368" s="60"/>
      <c r="M368" s="43"/>
      <c r="N368" s="44"/>
    </row>
    <row r="369" spans="1:14" s="8" customFormat="1" ht="11.25" customHeight="1" x14ac:dyDescent="0.25">
      <c r="A369" s="12"/>
      <c r="B369" s="13"/>
      <c r="C369" s="14"/>
      <c r="D369" s="13"/>
      <c r="E369" s="13"/>
      <c r="F369" s="11"/>
      <c r="G369" s="16"/>
      <c r="H369" s="59"/>
      <c r="I369" s="59"/>
      <c r="J369" s="59"/>
      <c r="K369" s="43"/>
      <c r="L369" s="60"/>
      <c r="M369" s="43"/>
      <c r="N369" s="44"/>
    </row>
    <row r="370" spans="1:14" s="8" customFormat="1" ht="11.25" customHeight="1" x14ac:dyDescent="0.25">
      <c r="A370" s="12"/>
      <c r="B370" s="13"/>
      <c r="C370" s="14"/>
      <c r="D370" s="13"/>
      <c r="E370" s="13"/>
      <c r="F370" s="11"/>
      <c r="G370" s="16"/>
      <c r="H370" s="59"/>
      <c r="I370" s="59"/>
      <c r="J370" s="59"/>
      <c r="K370" s="43"/>
      <c r="L370" s="60"/>
      <c r="M370" s="43"/>
      <c r="N370" s="44"/>
    </row>
    <row r="371" spans="1:14" s="8" customFormat="1" ht="11.25" customHeight="1" x14ac:dyDescent="0.25">
      <c r="A371" s="12"/>
      <c r="B371" s="13"/>
      <c r="C371" s="14"/>
      <c r="D371" s="13"/>
      <c r="E371" s="13"/>
      <c r="F371" s="11"/>
      <c r="G371" s="16"/>
      <c r="H371" s="59"/>
      <c r="I371" s="59"/>
      <c r="J371" s="59"/>
      <c r="K371" s="43"/>
      <c r="L371" s="60"/>
      <c r="M371" s="43"/>
      <c r="N371" s="44"/>
    </row>
    <row r="372" spans="1:14" s="8" customFormat="1" ht="11.25" customHeight="1" x14ac:dyDescent="0.25">
      <c r="A372" s="12"/>
      <c r="B372" s="13"/>
      <c r="C372" s="14"/>
      <c r="D372" s="13"/>
      <c r="E372" s="13"/>
      <c r="F372" s="11"/>
      <c r="G372" s="16"/>
      <c r="H372" s="59"/>
      <c r="I372" s="59"/>
      <c r="J372" s="59"/>
      <c r="K372" s="43"/>
      <c r="L372" s="60"/>
      <c r="M372" s="43"/>
      <c r="N372" s="44"/>
    </row>
    <row r="373" spans="1:14" s="8" customFormat="1" ht="11.25" customHeight="1" x14ac:dyDescent="0.25">
      <c r="A373" s="12"/>
      <c r="B373" s="13"/>
      <c r="C373" s="14"/>
      <c r="D373" s="13"/>
      <c r="E373" s="13"/>
      <c r="F373" s="11"/>
      <c r="G373" s="16"/>
      <c r="H373" s="59"/>
      <c r="I373" s="59"/>
      <c r="J373" s="59"/>
      <c r="K373" s="43"/>
      <c r="L373" s="60"/>
      <c r="M373" s="43"/>
      <c r="N373" s="44"/>
    </row>
    <row r="374" spans="1:14" s="8" customFormat="1" ht="11.25" customHeight="1" x14ac:dyDescent="0.25">
      <c r="A374" s="12"/>
      <c r="B374" s="13"/>
      <c r="C374" s="14"/>
      <c r="D374" s="13"/>
      <c r="E374" s="13"/>
      <c r="F374" s="11"/>
      <c r="G374" s="16"/>
      <c r="H374" s="59"/>
      <c r="I374" s="59"/>
      <c r="J374" s="59"/>
      <c r="K374" s="43"/>
      <c r="L374" s="60"/>
      <c r="M374" s="43"/>
      <c r="N374" s="44"/>
    </row>
    <row r="375" spans="1:14" s="8" customFormat="1" ht="11.25" customHeight="1" x14ac:dyDescent="0.25">
      <c r="A375" s="12"/>
      <c r="B375" s="13"/>
      <c r="C375" s="14"/>
      <c r="D375" s="13"/>
      <c r="E375" s="13"/>
      <c r="F375" s="11"/>
      <c r="G375" s="16"/>
      <c r="H375" s="59"/>
      <c r="I375" s="59"/>
      <c r="J375" s="59"/>
      <c r="K375" s="43"/>
      <c r="L375" s="60"/>
      <c r="M375" s="43"/>
      <c r="N375" s="44"/>
    </row>
    <row r="376" spans="1:14" s="8" customFormat="1" ht="14.1" customHeight="1" x14ac:dyDescent="0.25">
      <c r="A376" s="12"/>
      <c r="B376" s="13"/>
      <c r="C376" s="14"/>
      <c r="D376" s="13"/>
      <c r="E376" s="13"/>
      <c r="F376" s="11"/>
      <c r="G376" s="16"/>
      <c r="H376" s="59"/>
      <c r="I376" s="59"/>
      <c r="J376" s="59"/>
      <c r="K376" s="43"/>
      <c r="L376" s="60"/>
      <c r="M376" s="43"/>
      <c r="N376" s="44"/>
    </row>
    <row r="377" spans="1:14" s="8" customFormat="1" ht="14.1" customHeight="1" x14ac:dyDescent="0.25">
      <c r="A377" s="12"/>
      <c r="B377" s="13"/>
      <c r="C377" s="14"/>
      <c r="D377" s="13"/>
      <c r="E377" s="13"/>
      <c r="F377" s="11"/>
      <c r="G377" s="16"/>
      <c r="H377" s="59"/>
      <c r="I377" s="59"/>
      <c r="J377" s="59"/>
      <c r="K377" s="43"/>
      <c r="L377" s="60"/>
      <c r="M377" s="43"/>
      <c r="N377" s="44"/>
    </row>
    <row r="378" spans="1:14" s="8" customFormat="1" ht="14.1" customHeight="1" x14ac:dyDescent="0.25">
      <c r="A378" s="12"/>
      <c r="B378" s="13"/>
      <c r="C378" s="14"/>
      <c r="D378" s="13"/>
      <c r="E378" s="13"/>
      <c r="F378" s="11"/>
      <c r="G378" s="16"/>
      <c r="H378" s="59"/>
      <c r="I378" s="59"/>
      <c r="J378" s="59"/>
      <c r="K378" s="43"/>
      <c r="L378" s="60"/>
      <c r="M378" s="43"/>
      <c r="N378" s="44"/>
    </row>
    <row r="379" spans="1:14" s="8" customFormat="1" ht="14.1" customHeight="1" x14ac:dyDescent="0.25">
      <c r="A379" s="12"/>
      <c r="B379" s="13"/>
      <c r="C379" s="14"/>
      <c r="D379" s="13"/>
      <c r="E379" s="13"/>
      <c r="F379" s="11"/>
      <c r="G379" s="16"/>
      <c r="H379" s="59"/>
      <c r="I379" s="59"/>
      <c r="J379" s="59"/>
      <c r="K379" s="43"/>
      <c r="L379" s="60"/>
      <c r="M379" s="43"/>
      <c r="N379" s="44"/>
    </row>
    <row r="380" spans="1:14" s="8" customFormat="1" ht="14.1" customHeight="1" x14ac:dyDescent="0.25">
      <c r="A380" s="12"/>
      <c r="B380" s="13"/>
      <c r="C380" s="14"/>
      <c r="D380" s="13"/>
      <c r="E380" s="13"/>
      <c r="F380" s="11"/>
      <c r="G380" s="16"/>
      <c r="H380" s="59"/>
      <c r="I380" s="59"/>
      <c r="J380" s="59"/>
      <c r="K380" s="43"/>
      <c r="L380" s="60"/>
      <c r="M380" s="43"/>
      <c r="N380" s="44"/>
    </row>
    <row r="381" spans="1:14" s="8" customFormat="1" ht="14.1" customHeight="1" x14ac:dyDescent="0.25">
      <c r="A381" s="12"/>
      <c r="B381" s="13"/>
      <c r="C381" s="14"/>
      <c r="D381" s="13"/>
      <c r="E381" s="13"/>
      <c r="F381" s="11"/>
      <c r="G381" s="16"/>
      <c r="H381" s="59"/>
      <c r="I381" s="59"/>
      <c r="J381" s="59"/>
      <c r="K381" s="43"/>
      <c r="L381" s="60"/>
      <c r="M381" s="43"/>
      <c r="N381" s="44"/>
    </row>
    <row r="382" spans="1:14" s="8" customFormat="1" ht="14.1" customHeight="1" x14ac:dyDescent="0.25">
      <c r="A382" s="12"/>
      <c r="B382" s="13"/>
      <c r="C382" s="14"/>
      <c r="D382" s="13"/>
      <c r="E382" s="13"/>
      <c r="F382" s="11"/>
      <c r="G382" s="16"/>
      <c r="H382" s="59"/>
      <c r="I382" s="59"/>
      <c r="J382" s="59"/>
      <c r="K382" s="43"/>
      <c r="L382" s="60"/>
      <c r="M382" s="43"/>
      <c r="N382" s="44"/>
    </row>
    <row r="383" spans="1:14" s="8" customFormat="1" ht="14.1" customHeight="1" x14ac:dyDescent="0.25">
      <c r="A383" s="12"/>
      <c r="B383" s="13"/>
      <c r="C383" s="14"/>
      <c r="D383" s="13"/>
      <c r="E383" s="13"/>
      <c r="F383" s="11"/>
      <c r="G383" s="16"/>
      <c r="H383" s="59"/>
      <c r="I383" s="59"/>
      <c r="J383" s="59"/>
      <c r="K383" s="43"/>
      <c r="L383" s="60"/>
      <c r="M383" s="43"/>
      <c r="N383" s="44"/>
    </row>
  </sheetData>
  <mergeCells count="8">
    <mergeCell ref="A1:N1"/>
    <mergeCell ref="A77:N77"/>
    <mergeCell ref="G76:N76"/>
    <mergeCell ref="A2:E2"/>
    <mergeCell ref="H2:K2"/>
    <mergeCell ref="L2:M2"/>
    <mergeCell ref="H3:J3"/>
    <mergeCell ref="A74:N74"/>
  </mergeCells>
  <pageMargins left="0.51181102362204722" right="0.31496062992125984" top="0.98425196850393704" bottom="0.78740157480314965" header="0.31496062992125984" footer="0.31496062992125984"/>
  <pageSetup paperSize="9" scale="80" orientation="landscape" r:id="rId1"/>
  <headerFooter>
    <oddHeader>&amp;L&amp;"DB Office,Fett"&amp;12Bauzeiten- und Sperrzeitenkatalog&amp;13
&amp;"DB Office,Standard"&amp;11
&amp;R&amp;G</oddHeader>
    <oddFooter>&amp;L&amp;F / 
&amp;A&amp;C&amp;P / &amp;N&amp;RRev-Index: 1.0
Gültig ab: 01.05.2021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B77E488A6DEC478B279B912E77437F" ma:contentTypeVersion="13" ma:contentTypeDescription="Ein neues Dokument erstellen." ma:contentTypeScope="" ma:versionID="fdaa961ab47f2821e7a723b8dc1dc310">
  <xsd:schema xmlns:xsd="http://www.w3.org/2001/XMLSchema" xmlns:xs="http://www.w3.org/2001/XMLSchema" xmlns:p="http://schemas.microsoft.com/office/2006/metadata/properties" xmlns:ns2="27af469b-8aff-45b6-9637-2c038213a204" xmlns:ns3="647987e4-274b-4768-84b8-083fcc167fcc" targetNamespace="http://schemas.microsoft.com/office/2006/metadata/properties" ma:root="true" ma:fieldsID="a4857c6050e87810067803b9ec55797e" ns2:_="" ns3:_="">
    <xsd:import namespace="27af469b-8aff-45b6-9637-2c038213a204"/>
    <xsd:import namespace="647987e4-274b-4768-84b8-083fcc167f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f469b-8aff-45b6-9637-2c038213a2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7987e4-274b-4768-84b8-083fcc167fc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5A1478-9CE3-42E5-A51C-1A3BA0D28654}"/>
</file>

<file path=customXml/itemProps2.xml><?xml version="1.0" encoding="utf-8"?>
<ds:datastoreItem xmlns:ds="http://schemas.openxmlformats.org/officeDocument/2006/customXml" ds:itemID="{4AB2A54B-5A88-4765-97F4-40054334BB3F}">
  <ds:schemaRefs>
    <ds:schemaRef ds:uri="http://purl.org/dc/elements/1.1/"/>
    <ds:schemaRef ds:uri="http://schemas.microsoft.com/office/2006/metadata/properties"/>
    <ds:schemaRef ds:uri="d198ea74-30aa-4536-94fc-207415cee56b"/>
    <ds:schemaRef ds:uri="http://purl.org/dc/terms/"/>
    <ds:schemaRef ds:uri="10a8417e-9eb6-4595-acfa-9a7bf9b1d41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2F17369-02FC-48D7-9830-CF4AFA247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Inhaltsverzeichnis</vt:lpstr>
      <vt:lpstr>0. Einheiten</vt:lpstr>
      <vt:lpstr>1. Bahnkörper-Tiefbau</vt:lpstr>
      <vt:lpstr>2. Fahrbahn-Oberbau</vt:lpstr>
      <vt:lpstr>3. Überführungen</vt:lpstr>
      <vt:lpstr>4. Sonstiger Ingenieurbau</vt:lpstr>
      <vt:lpstr>5. Personenverkehrsanlagen</vt:lpstr>
      <vt:lpstr>6. Oberleitung</vt:lpstr>
      <vt:lpstr>7. Leit- und Sicherungstechnik</vt:lpstr>
      <vt:lpstr>8. Sonstiges</vt:lpstr>
      <vt:lpstr>Inhaltsverzeichnis!Druckbereich</vt:lpstr>
      <vt:lpstr>'1. Bahnkörper-Tiefbau'!Drucktitel</vt:lpstr>
      <vt:lpstr>'2. Fahrbahn-Oberbau'!Drucktitel</vt:lpstr>
      <vt:lpstr>'3. Überführungen'!Drucktitel</vt:lpstr>
      <vt:lpstr>'4. Sonstiger Ingenieurbau'!Drucktitel</vt:lpstr>
      <vt:lpstr>'5. Personenverkehrsanlagen'!Drucktitel</vt:lpstr>
      <vt:lpstr>'6. Oberleitung'!Drucktitel</vt:lpstr>
      <vt:lpstr>'7. Leit- und Sicherungstechnik'!Drucktitel</vt:lpstr>
      <vt:lpstr>'8. Sonstiges'!Drucktitel</vt:lpstr>
      <vt:lpstr>Inhaltsverzeichnis!Drucktitel</vt:lpstr>
    </vt:vector>
  </TitlesOfParts>
  <Company>Deutsche Bahn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Mauch, Sandra</dc:creator>
  <cp:lastModifiedBy>Sven Wroblewski</cp:lastModifiedBy>
  <cp:lastPrinted>2021-04-29T12:13:14Z</cp:lastPrinted>
  <dcterms:created xsi:type="dcterms:W3CDTF">2013-11-01T09:14:16Z</dcterms:created>
  <dcterms:modified xsi:type="dcterms:W3CDTF">2021-04-29T12:13:31Z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0x01010019B77E488A6DEC478B279B912E77437F</vt:lpwstr>
  </property>
</Properties>
</file>